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<sst xmlns="http://schemas.openxmlformats.org/spreadsheetml/2006/main" count="428" uniqueCount="107">
  <si>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</si>
  <si>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</si>
  <si>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</si>
  <si>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</si>
  <si>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</si>
  <si>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</si>
  <si>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</si>
  <si>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</si>
  <si>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</si>
  <si>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</si>
  <si>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</si>
  <si>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</si>
  <si>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</si>
  <si>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</si>
  <si>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</si>
  <si>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</si>
  <si>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</si>
  <si>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</si>
  <si>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</si>
  <si>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</si>
  <si>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</si>
  <si>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</si>
  <si>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</si>
  <si>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</si>
  <si>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</si>
  <si>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</si>
  <si>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</si>
  <si>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</si>
  <si>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</si>
  <si>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</si>
  <si>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</si>
  <si>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</si>
  <si>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</si>
  <si>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</si>
  <si>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</si>
  <si>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</si>
  <si>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</si>
  <si>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</si>
  <si>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</si>
  <si>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</si>
  <si>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</si>
  <si>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</si>
  <si>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</si>
  <si>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</si>
  <si>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</si>
  <si>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</si>
  <si>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</si>
  <si>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</si>
  <si>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04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</si>
  <si>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</si>
  <si>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</si>
  <si>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</si>
  <si>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</si>
  <si>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</si>
  <si>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</si>
  <si>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</si>
  <si>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</si>
  <si>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</si>
  <si>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</si>
  <si>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</t>
  </si>
  <si>
    <t>Propios</t>
  </si>
  <si>
    <t>20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</si>
  <si>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</si>
  <si>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</si>
  <si>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</si>
  <si>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</si>
  <si>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</si>
  <si>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</si>
  <si>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</si>
  <si>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</si>
  <si>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</si>
  <si>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</si>
  <si>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</si>
  <si>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</si>
  <si>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</si>
  <si>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</si>
  <si>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</si>
  <si>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</si>
  <si>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</si>
  <si>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</si>
  <si>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</si>
  <si>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</si>
  <si>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</si>
  <si>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</si>
  <si>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</si>
  <si>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</si>
  <si>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</si>
  <si>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</si>
  <si>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</si>
  <si>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</si>
  <si>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46-03-00</t>
  </si>
  <si>
    <t>C-4601-1500-1-707010</t>
  </si>
  <si>
    <t>4601</t>
  </si>
  <si>
    <t>1500</t>
  </si>
  <si>
    <t>1</t>
  </si>
  <si>
    <t>707010</t>
  </si>
  <si>
    <t>7. ACTORES DIFERENCIALES PARA EL CAMBIO / 1. UNA GOBERNANZA SÓLIDA PARA POTENCIAR LA GARANTÍA DE DERECHOS DE LA POBLACIÓN CON DISCAPACIDAD</t>
  </si>
  <si>
    <t>C-4601-1500-2-707010</t>
  </si>
  <si>
    <t>2</t>
  </si>
  <si>
    <t>C-4699-1500-1-707010</t>
  </si>
  <si>
    <t>4699</t>
  </si>
  <si>
    <t>C-4699-1500-2-707010</t>
  </si>
  <si>
    <t>MEJORAMIENTO DE LAS CONDICIONES EDUCATIVAS PARA EL GOCE EFECTIVO DEL DERECHO A LA EDUCACiÓN INCLUSIVA DE LA POBLACiÓN SORDA NACIONAL</t>
  </si>
  <si>
    <t>FORTALECIMIENTO DE LA GESTiÓN INSTITUCIONAL DEL INSOR PARA LA CONSECUCiÓN DE OBJETIVOS NACIONAL</t>
  </si>
  <si>
    <t>MEJORAMIENTO DE LA INFRAESTRUCTURA FíSICA DEL INSTITUTO NACIONAL PARA SORDOS BOGOTA</t>
  </si>
  <si>
    <t>Enero-Marzo</t>
  </si>
  <si>
    <t>EJECUCIÓN PRESUPUESTAL A 31 DE MARZO DE 2024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</si>
</sst>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  <numFmt numFmtId="172" formatCode="#,###\ &quot;COP&quot;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Verdana"/>
      <family val="2"/>
    </font>
    <font>
      <sz val="11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0" applyFill="0" applyBorder="0" applyProtection="0">
      <alignment horizontal="left" vertical="center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72" fontId="3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3" fillId="30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53" fillId="0" borderId="0" xfId="0" applyFont="1" applyAlignment="1">
      <alignment horizontal="center" vertical="center" wrapText="1" readingOrder="1"/>
    </xf>
    <xf numFmtId="0" fontId="53" fillId="34" borderId="10" xfId="0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vertical="center" wrapText="1" readingOrder="1"/>
    </xf>
    <xf numFmtId="0" fontId="54" fillId="0" borderId="12" xfId="0" applyFont="1" applyBorder="1" applyAlignment="1">
      <alignment horizontal="left" vertical="center" wrapText="1" readingOrder="1"/>
    </xf>
    <xf numFmtId="170" fontId="54" fillId="0" borderId="12" xfId="0" applyNumberFormat="1" applyFont="1" applyBorder="1" applyAlignment="1">
      <alignment horizontal="right" vertical="center" wrapText="1" readingOrder="1"/>
    </xf>
    <xf numFmtId="9" fontId="54" fillId="0" borderId="12" xfId="0" applyNumberFormat="1" applyFont="1" applyBorder="1" applyAlignment="1">
      <alignment horizontal="center" vertical="center" wrapText="1" readingOrder="1"/>
    </xf>
    <xf numFmtId="9" fontId="54" fillId="0" borderId="13" xfId="0" applyNumberFormat="1" applyFont="1" applyBorder="1" applyAlignment="1">
      <alignment horizontal="center" vertical="center" wrapText="1" readingOrder="1"/>
    </xf>
    <xf numFmtId="0" fontId="54" fillId="0" borderId="14" xfId="0" applyFont="1" applyBorder="1" applyAlignment="1">
      <alignment horizontal="left" vertical="center" wrapText="1" readingOrder="1"/>
    </xf>
    <xf numFmtId="0" fontId="54" fillId="0" borderId="15" xfId="0" applyFont="1" applyBorder="1" applyAlignment="1">
      <alignment horizontal="left" vertical="center" wrapText="1" readingOrder="1"/>
    </xf>
    <xf numFmtId="9" fontId="54" fillId="0" borderId="15" xfId="0" applyNumberFormat="1" applyFont="1" applyBorder="1" applyAlignment="1">
      <alignment horizontal="center" vertical="center" wrapText="1" readingOrder="1"/>
    </xf>
    <xf numFmtId="9" fontId="54" fillId="0" borderId="16" xfId="0" applyNumberFormat="1" applyFont="1" applyBorder="1" applyAlignment="1">
      <alignment horizontal="center" vertical="center" wrapText="1" readingOrder="1"/>
    </xf>
    <xf numFmtId="0" fontId="54" fillId="0" borderId="17" xfId="0" applyFont="1" applyBorder="1" applyAlignment="1">
      <alignment horizontal="left" vertical="center" wrapText="1" readingOrder="1"/>
    </xf>
    <xf numFmtId="0" fontId="54" fillId="0" borderId="18" xfId="0" applyFont="1" applyBorder="1" applyAlignment="1">
      <alignment horizontal="left" vertical="center" wrapText="1" readingOrder="1"/>
    </xf>
    <xf numFmtId="9" fontId="54" fillId="0" borderId="18" xfId="0" applyNumberFormat="1" applyFont="1" applyBorder="1" applyAlignment="1">
      <alignment horizontal="center" vertical="center" wrapText="1" readingOrder="1"/>
    </xf>
    <xf numFmtId="9" fontId="54" fillId="0" borderId="19" xfId="0" applyNumberFormat="1" applyFont="1" applyBorder="1" applyAlignment="1">
      <alignment horizontal="center" vertical="center" wrapText="1" readingOrder="1"/>
    </xf>
    <xf numFmtId="170" fontId="54" fillId="35" borderId="20" xfId="0" applyNumberFormat="1" applyFont="1" applyFill="1" applyBorder="1" applyAlignment="1">
      <alignment horizontal="right" vertical="center" wrapText="1" readingOrder="1"/>
    </xf>
    <xf numFmtId="9" fontId="54" fillId="35" borderId="20" xfId="0" applyNumberFormat="1" applyFont="1" applyFill="1" applyBorder="1" applyAlignment="1">
      <alignment horizontal="center" vertical="center" wrapText="1" readingOrder="1"/>
    </xf>
    <xf numFmtId="9" fontId="54" fillId="35" borderId="21" xfId="0" applyNumberFormat="1" applyFont="1" applyFill="1" applyBorder="1" applyAlignment="1">
      <alignment horizontal="center" vertical="center" wrapText="1" readingOrder="1"/>
    </xf>
    <xf numFmtId="170" fontId="54" fillId="0" borderId="18" xfId="0" applyNumberFormat="1" applyFont="1" applyBorder="1" applyAlignment="1">
      <alignment horizontal="right" vertical="center" wrapText="1" readingOrder="1"/>
    </xf>
    <xf numFmtId="170" fontId="54" fillId="0" borderId="15" xfId="0" applyNumberFormat="1" applyFont="1" applyBorder="1" applyAlignment="1">
      <alignment horizontal="right" vertical="center" wrapText="1" readingOrder="1"/>
    </xf>
    <xf numFmtId="170" fontId="54" fillId="35" borderId="22" xfId="0" applyNumberFormat="1" applyFont="1" applyFill="1" applyBorder="1" applyAlignment="1">
      <alignment horizontal="right" vertical="center" wrapText="1" readingOrder="1"/>
    </xf>
    <xf numFmtId="9" fontId="54" fillId="35" borderId="22" xfId="0" applyNumberFormat="1" applyFont="1" applyFill="1" applyBorder="1" applyAlignment="1">
      <alignment horizontal="center" vertical="center" wrapText="1" readingOrder="1"/>
    </xf>
    <xf numFmtId="9" fontId="54" fillId="35" borderId="23" xfId="0" applyNumberFormat="1" applyFont="1" applyFill="1" applyBorder="1" applyAlignment="1">
      <alignment horizontal="center" vertical="center" wrapText="1" readingOrder="1"/>
    </xf>
    <xf numFmtId="170" fontId="55" fillId="34" borderId="10" xfId="0" applyNumberFormat="1" applyFont="1" applyFill="1" applyBorder="1" applyAlignment="1">
      <alignment horizontal="right" vertical="center" wrapText="1" readingOrder="1"/>
    </xf>
    <xf numFmtId="9" fontId="55" fillId="34" borderId="10" xfId="0" applyNumberFormat="1" applyFont="1" applyFill="1" applyBorder="1" applyAlignment="1">
      <alignment horizontal="center" vertical="center" wrapText="1" readingOrder="1"/>
    </xf>
    <xf numFmtId="0" fontId="56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 readingOrder="1"/>
    </xf>
    <xf numFmtId="0" fontId="52" fillId="0" borderId="0" xfId="0" applyFont="1" applyAlignment="1">
      <alignment/>
    </xf>
    <xf numFmtId="170" fontId="57" fillId="36" borderId="20" xfId="0" applyNumberFormat="1" applyFont="1" applyFill="1" applyBorder="1" applyAlignment="1">
      <alignment horizontal="right" vertical="center" wrapText="1" readingOrder="1"/>
    </xf>
    <xf numFmtId="9" fontId="57" fillId="36" borderId="20" xfId="0" applyNumberFormat="1" applyFont="1" applyFill="1" applyBorder="1" applyAlignment="1">
      <alignment horizontal="center" vertical="center" wrapText="1" readingOrder="1"/>
    </xf>
    <xf numFmtId="9" fontId="57" fillId="36" borderId="21" xfId="0" applyNumberFormat="1" applyFont="1" applyFill="1" applyBorder="1" applyAlignment="1">
      <alignment horizontal="center" vertical="center" wrapText="1" readingOrder="1"/>
    </xf>
    <xf numFmtId="0" fontId="54" fillId="0" borderId="18" xfId="0" applyFont="1" applyBorder="1" applyAlignment="1">
      <alignment horizontal="center" vertical="center" wrapText="1" readingOrder="1"/>
    </xf>
    <xf numFmtId="170" fontId="52" fillId="0" borderId="0" xfId="0" applyNumberFormat="1" applyFont="1" applyAlignment="1">
      <alignment/>
    </xf>
    <xf numFmtId="170" fontId="57" fillId="36" borderId="22" xfId="0" applyNumberFormat="1" applyFont="1" applyFill="1" applyBorder="1" applyAlignment="1">
      <alignment horizontal="right" vertical="center" wrapText="1" readingOrder="1"/>
    </xf>
    <xf numFmtId="9" fontId="57" fillId="36" borderId="22" xfId="0" applyNumberFormat="1" applyFont="1" applyFill="1" applyBorder="1" applyAlignment="1">
      <alignment horizontal="center" vertical="center" wrapText="1" readingOrder="1"/>
    </xf>
    <xf numFmtId="9" fontId="57" fillId="36" borderId="23" xfId="0" applyNumberFormat="1" applyFont="1" applyFill="1" applyBorder="1" applyAlignment="1">
      <alignment horizontal="center" vertical="center" wrapText="1" readingOrder="1"/>
    </xf>
    <xf numFmtId="170" fontId="58" fillId="34" borderId="10" xfId="0" applyNumberFormat="1" applyFont="1" applyFill="1" applyBorder="1" applyAlignment="1">
      <alignment horizontal="right" vertical="center" wrapText="1" readingOrder="1"/>
    </xf>
    <xf numFmtId="9" fontId="58" fillId="34" borderId="10" xfId="0" applyNumberFormat="1" applyFont="1" applyFill="1" applyBorder="1" applyAlignment="1">
      <alignment horizontal="center" vertical="center" wrapText="1" readingOrder="1"/>
    </xf>
    <xf numFmtId="0" fontId="57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/>
    </xf>
    <xf numFmtId="0" fontId="54" fillId="0" borderId="15" xfId="0" applyNumberFormat="1" applyFont="1" applyFill="1" applyBorder="1" applyAlignment="1">
      <alignment horizontal="center" vertical="center" wrapText="1" readingOrder="1"/>
    </xf>
    <xf numFmtId="0" fontId="54" fillId="0" borderId="15" xfId="0" applyNumberFormat="1" applyFont="1" applyFill="1" applyBorder="1" applyAlignment="1">
      <alignment horizontal="left" vertical="center" wrapText="1" readingOrder="1"/>
    </xf>
    <xf numFmtId="0" fontId="54" fillId="0" borderId="15" xfId="0" applyNumberFormat="1" applyFont="1" applyFill="1" applyBorder="1" applyAlignment="1">
      <alignment vertical="center" wrapText="1" readingOrder="1"/>
    </xf>
    <xf numFmtId="171" fontId="54" fillId="0" borderId="15" xfId="0" applyNumberFormat="1" applyFont="1" applyFill="1" applyBorder="1" applyAlignment="1">
      <alignment horizontal="right" vertical="center" wrapText="1" readingOrder="1"/>
    </xf>
    <xf numFmtId="0" fontId="53" fillId="0" borderId="15" xfId="0" applyNumberFormat="1" applyFont="1" applyFill="1" applyBorder="1" applyAlignment="1">
      <alignment horizontal="left" vertical="center" wrapText="1" readingOrder="1"/>
    </xf>
    <xf numFmtId="0" fontId="57" fillId="0" borderId="15" xfId="0" applyNumberFormat="1" applyFont="1" applyFill="1" applyBorder="1" applyAlignment="1">
      <alignment horizontal="right" vertical="center" wrapText="1" readingOrder="1"/>
    </xf>
    <xf numFmtId="0" fontId="54" fillId="35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5" fillId="34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8" fillId="34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6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7" fillId="36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7" fillId="36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 2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erStyle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6" customWidth="1"/>
    <col min="2" max="2" width="23.625" style="46" customWidth="1"/>
    <col min="3" max="3" width="18.875" style="46" customWidth="1"/>
    <col min="4" max="11" width="4.75390625" style="46" customWidth="1"/>
    <col min="12" max="12" width="6.125" style="46" customWidth="1"/>
    <col min="13" max="13" width="8.375" style="46" customWidth="1"/>
    <col min="14" max="14" width="7.00390625" style="46" customWidth="1"/>
    <col min="15" max="15" width="8.375" style="46" customWidth="1"/>
    <col min="16" max="16" width="24.125" style="46" customWidth="1"/>
    <col min="17" max="27" width="16.50390625" style="46" customWidth="1"/>
    <col min="28" max="28" width="0" style="46" hidden="1" customWidth="1"/>
    <col min="29" max="29" width="5.625" style="46" customWidth="1"/>
    <col min="30" max="16384" width="11.00390625" style="46" customWidth="1"/>
  </cols>
  <sheetData>
    <row r="1" spans="1:27" ht="15">
      <c r="A1" s="44" t="s">
        <v>0</v>
      </c>
      <c r="B1" s="44">
        <v>2024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  <c r="M1" s="45" t="s">
        <v>1</v>
      </c>
      <c r="N1" s="45" t="s">
        <v>1</v>
      </c>
      <c r="O1" s="45" t="s">
        <v>1</v>
      </c>
      <c r="P1" s="45" t="s">
        <v>1</v>
      </c>
      <c r="Q1" s="45" t="s">
        <v>1</v>
      </c>
      <c r="R1" s="45" t="s">
        <v>1</v>
      </c>
      <c r="S1" s="45" t="s">
        <v>1</v>
      </c>
      <c r="T1" s="45" t="s">
        <v>1</v>
      </c>
      <c r="U1" s="45" t="s">
        <v>1</v>
      </c>
      <c r="V1" s="45" t="s">
        <v>1</v>
      </c>
      <c r="W1" s="45" t="s">
        <v>1</v>
      </c>
      <c r="X1" s="45" t="s">
        <v>1</v>
      </c>
      <c r="Y1" s="45" t="s">
        <v>1</v>
      </c>
      <c r="Z1" s="45" t="s">
        <v>1</v>
      </c>
      <c r="AA1" s="45" t="s">
        <v>1</v>
      </c>
    </row>
    <row r="2" spans="1:27" ht="15">
      <c r="A2" s="44" t="s">
        <v>2</v>
      </c>
      <c r="B2" s="44" t="s">
        <v>3</v>
      </c>
      <c r="C2" s="45" t="s">
        <v>1</v>
      </c>
      <c r="D2" s="45" t="s">
        <v>1</v>
      </c>
      <c r="E2" s="45" t="s">
        <v>1</v>
      </c>
      <c r="F2" s="45" t="s">
        <v>1</v>
      </c>
      <c r="G2" s="45" t="s">
        <v>1</v>
      </c>
      <c r="H2" s="45" t="s">
        <v>1</v>
      </c>
      <c r="I2" s="45" t="s">
        <v>1</v>
      </c>
      <c r="J2" s="45" t="s">
        <v>1</v>
      </c>
      <c r="K2" s="45" t="s">
        <v>1</v>
      </c>
      <c r="L2" s="45" t="s">
        <v>1</v>
      </c>
      <c r="M2" s="45" t="s">
        <v>1</v>
      </c>
      <c r="N2" s="45" t="s">
        <v>1</v>
      </c>
      <c r="O2" s="45" t="s">
        <v>1</v>
      </c>
      <c r="P2" s="45" t="s">
        <v>1</v>
      </c>
      <c r="Q2" s="45" t="s">
        <v>1</v>
      </c>
      <c r="R2" s="45" t="s">
        <v>1</v>
      </c>
      <c r="S2" s="45" t="s">
        <v>1</v>
      </c>
      <c r="T2" s="45" t="s">
        <v>1</v>
      </c>
      <c r="U2" s="45" t="s">
        <v>1</v>
      </c>
      <c r="V2" s="45" t="s">
        <v>1</v>
      </c>
      <c r="W2" s="45" t="s">
        <v>1</v>
      </c>
      <c r="X2" s="45" t="s">
        <v>1</v>
      </c>
      <c r="Y2" s="45" t="s">
        <v>1</v>
      </c>
      <c r="Z2" s="45" t="s">
        <v>1</v>
      </c>
      <c r="AA2" s="45" t="s">
        <v>1</v>
      </c>
    </row>
    <row r="3" spans="1:27" ht="15">
      <c r="A3" s="44" t="s">
        <v>4</v>
      </c>
      <c r="B3" s="44" t="s">
        <v>105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</row>
    <row r="4" spans="1:27" ht="24">
      <c r="A4" s="44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</row>
    <row r="5" spans="1:27" ht="22.5">
      <c r="A5" s="47" t="s">
        <v>90</v>
      </c>
      <c r="B5" s="48" t="s">
        <v>32</v>
      </c>
      <c r="C5" s="49" t="s">
        <v>33</v>
      </c>
      <c r="D5" s="47" t="s">
        <v>34</v>
      </c>
      <c r="E5" s="47" t="s">
        <v>35</v>
      </c>
      <c r="F5" s="47" t="s">
        <v>35</v>
      </c>
      <c r="G5" s="47" t="s">
        <v>35</v>
      </c>
      <c r="H5" s="47"/>
      <c r="I5" s="47"/>
      <c r="J5" s="47"/>
      <c r="K5" s="47"/>
      <c r="L5" s="47"/>
      <c r="M5" s="47" t="s">
        <v>36</v>
      </c>
      <c r="N5" s="47" t="s">
        <v>37</v>
      </c>
      <c r="O5" s="47" t="s">
        <v>38</v>
      </c>
      <c r="P5" s="48" t="s">
        <v>39</v>
      </c>
      <c r="Q5" s="50">
        <v>4119254865</v>
      </c>
      <c r="R5" s="50">
        <v>0</v>
      </c>
      <c r="S5" s="50">
        <v>0</v>
      </c>
      <c r="T5" s="50">
        <v>4119254865</v>
      </c>
      <c r="U5" s="50">
        <v>0</v>
      </c>
      <c r="V5" s="50">
        <v>4119254865</v>
      </c>
      <c r="W5" s="50">
        <v>0</v>
      </c>
      <c r="X5" s="50">
        <v>827588445</v>
      </c>
      <c r="Y5" s="50">
        <v>827588445</v>
      </c>
      <c r="Z5" s="50">
        <v>827588445</v>
      </c>
      <c r="AA5" s="50">
        <v>827588445</v>
      </c>
    </row>
    <row r="6" spans="1:27" ht="22.5">
      <c r="A6" s="47" t="s">
        <v>90</v>
      </c>
      <c r="B6" s="48" t="s">
        <v>32</v>
      </c>
      <c r="C6" s="49" t="s">
        <v>40</v>
      </c>
      <c r="D6" s="47" t="s">
        <v>34</v>
      </c>
      <c r="E6" s="47" t="s">
        <v>35</v>
      </c>
      <c r="F6" s="47" t="s">
        <v>35</v>
      </c>
      <c r="G6" s="47" t="s">
        <v>41</v>
      </c>
      <c r="H6" s="47"/>
      <c r="I6" s="47"/>
      <c r="J6" s="47"/>
      <c r="K6" s="47"/>
      <c r="L6" s="47"/>
      <c r="M6" s="47" t="s">
        <v>36</v>
      </c>
      <c r="N6" s="47" t="s">
        <v>37</v>
      </c>
      <c r="O6" s="47" t="s">
        <v>38</v>
      </c>
      <c r="P6" s="48" t="s">
        <v>42</v>
      </c>
      <c r="Q6" s="50">
        <v>1486562455</v>
      </c>
      <c r="R6" s="50">
        <v>0</v>
      </c>
      <c r="S6" s="50">
        <v>0</v>
      </c>
      <c r="T6" s="50">
        <v>1486562455</v>
      </c>
      <c r="U6" s="50">
        <v>0</v>
      </c>
      <c r="V6" s="50">
        <v>1486562455</v>
      </c>
      <c r="W6" s="50">
        <v>0</v>
      </c>
      <c r="X6" s="50">
        <v>369814533</v>
      </c>
      <c r="Y6" s="50">
        <v>369814533</v>
      </c>
      <c r="Z6" s="50">
        <v>369814533</v>
      </c>
      <c r="AA6" s="50">
        <v>369814533</v>
      </c>
    </row>
    <row r="7" spans="1:27" ht="33.75">
      <c r="A7" s="47" t="s">
        <v>90</v>
      </c>
      <c r="B7" s="48" t="s">
        <v>32</v>
      </c>
      <c r="C7" s="49" t="s">
        <v>43</v>
      </c>
      <c r="D7" s="47" t="s">
        <v>34</v>
      </c>
      <c r="E7" s="47" t="s">
        <v>35</v>
      </c>
      <c r="F7" s="47" t="s">
        <v>35</v>
      </c>
      <c r="G7" s="47" t="s">
        <v>44</v>
      </c>
      <c r="H7" s="47"/>
      <c r="I7" s="47"/>
      <c r="J7" s="47"/>
      <c r="K7" s="47"/>
      <c r="L7" s="47"/>
      <c r="M7" s="47" t="s">
        <v>36</v>
      </c>
      <c r="N7" s="47" t="s">
        <v>37</v>
      </c>
      <c r="O7" s="47" t="s">
        <v>38</v>
      </c>
      <c r="P7" s="48" t="s">
        <v>45</v>
      </c>
      <c r="Q7" s="50">
        <v>669047010</v>
      </c>
      <c r="R7" s="50">
        <v>0</v>
      </c>
      <c r="S7" s="50">
        <v>0</v>
      </c>
      <c r="T7" s="50">
        <v>669047010</v>
      </c>
      <c r="U7" s="50">
        <v>0</v>
      </c>
      <c r="V7" s="50">
        <v>669047010</v>
      </c>
      <c r="W7" s="50">
        <v>0</v>
      </c>
      <c r="X7" s="50">
        <v>153262515</v>
      </c>
      <c r="Y7" s="50">
        <v>153262515</v>
      </c>
      <c r="Z7" s="50">
        <v>153262515</v>
      </c>
      <c r="AA7" s="50">
        <v>153262515</v>
      </c>
    </row>
    <row r="8" spans="1:27" ht="22.5">
      <c r="A8" s="47" t="s">
        <v>90</v>
      </c>
      <c r="B8" s="48" t="s">
        <v>32</v>
      </c>
      <c r="C8" s="49" t="s">
        <v>85</v>
      </c>
      <c r="D8" s="47" t="s">
        <v>34</v>
      </c>
      <c r="E8" s="47" t="s">
        <v>41</v>
      </c>
      <c r="F8" s="47"/>
      <c r="G8" s="47"/>
      <c r="H8" s="47"/>
      <c r="I8" s="47"/>
      <c r="J8" s="47"/>
      <c r="K8" s="47"/>
      <c r="L8" s="47"/>
      <c r="M8" s="47" t="s">
        <v>36</v>
      </c>
      <c r="N8" s="47" t="s">
        <v>37</v>
      </c>
      <c r="O8" s="47" t="s">
        <v>38</v>
      </c>
      <c r="P8" s="48" t="s">
        <v>86</v>
      </c>
      <c r="Q8" s="50">
        <v>1202296048</v>
      </c>
      <c r="R8" s="50">
        <v>0</v>
      </c>
      <c r="S8" s="50">
        <v>0</v>
      </c>
      <c r="T8" s="50">
        <v>1202296048</v>
      </c>
      <c r="U8" s="50">
        <v>0</v>
      </c>
      <c r="V8" s="50">
        <v>767044645.19</v>
      </c>
      <c r="W8" s="50">
        <v>435251402.81</v>
      </c>
      <c r="X8" s="50">
        <v>476713160.29</v>
      </c>
      <c r="Y8" s="50">
        <v>104922681.55</v>
      </c>
      <c r="Z8" s="50">
        <v>103562631.55</v>
      </c>
      <c r="AA8" s="50">
        <v>103562631.55</v>
      </c>
    </row>
    <row r="9" spans="1:27" ht="33.75">
      <c r="A9" s="47" t="s">
        <v>90</v>
      </c>
      <c r="B9" s="48" t="s">
        <v>32</v>
      </c>
      <c r="C9" s="49" t="s">
        <v>49</v>
      </c>
      <c r="D9" s="47" t="s">
        <v>34</v>
      </c>
      <c r="E9" s="47" t="s">
        <v>44</v>
      </c>
      <c r="F9" s="47" t="s">
        <v>48</v>
      </c>
      <c r="G9" s="47" t="s">
        <v>41</v>
      </c>
      <c r="H9" s="47" t="s">
        <v>50</v>
      </c>
      <c r="I9" s="47"/>
      <c r="J9" s="47"/>
      <c r="K9" s="47"/>
      <c r="L9" s="47"/>
      <c r="M9" s="47" t="s">
        <v>36</v>
      </c>
      <c r="N9" s="47" t="s">
        <v>37</v>
      </c>
      <c r="O9" s="47" t="s">
        <v>38</v>
      </c>
      <c r="P9" s="48" t="s">
        <v>51</v>
      </c>
      <c r="Q9" s="50">
        <v>102988455</v>
      </c>
      <c r="R9" s="50">
        <v>0</v>
      </c>
      <c r="S9" s="50">
        <v>0</v>
      </c>
      <c r="T9" s="50">
        <v>102988455</v>
      </c>
      <c r="U9" s="50">
        <v>0</v>
      </c>
      <c r="V9" s="50">
        <v>102988455</v>
      </c>
      <c r="W9" s="50">
        <v>0</v>
      </c>
      <c r="X9" s="50">
        <v>7899485</v>
      </c>
      <c r="Y9" s="50">
        <v>7899485</v>
      </c>
      <c r="Z9" s="50">
        <v>7899485</v>
      </c>
      <c r="AA9" s="50">
        <v>7899485</v>
      </c>
    </row>
    <row r="10" spans="1:27" ht="22.5">
      <c r="A10" s="47" t="s">
        <v>90</v>
      </c>
      <c r="B10" s="48" t="s">
        <v>32</v>
      </c>
      <c r="C10" s="49" t="s">
        <v>87</v>
      </c>
      <c r="D10" s="47" t="s">
        <v>34</v>
      </c>
      <c r="E10" s="47" t="s">
        <v>44</v>
      </c>
      <c r="F10" s="47" t="s">
        <v>37</v>
      </c>
      <c r="G10" s="47"/>
      <c r="H10" s="47"/>
      <c r="I10" s="47"/>
      <c r="J10" s="47"/>
      <c r="K10" s="47"/>
      <c r="L10" s="47"/>
      <c r="M10" s="47" t="s">
        <v>36</v>
      </c>
      <c r="N10" s="47" t="s">
        <v>37</v>
      </c>
      <c r="O10" s="47" t="s">
        <v>38</v>
      </c>
      <c r="P10" s="48" t="s">
        <v>88</v>
      </c>
      <c r="Q10" s="50">
        <v>84808555</v>
      </c>
      <c r="R10" s="50">
        <v>0</v>
      </c>
      <c r="S10" s="50">
        <v>0</v>
      </c>
      <c r="T10" s="50">
        <v>84808555</v>
      </c>
      <c r="U10" s="50">
        <v>0</v>
      </c>
      <c r="V10" s="50">
        <v>0</v>
      </c>
      <c r="W10" s="50">
        <v>84808555</v>
      </c>
      <c r="X10" s="50">
        <v>0</v>
      </c>
      <c r="Y10" s="50">
        <v>0</v>
      </c>
      <c r="Z10" s="50">
        <v>0</v>
      </c>
      <c r="AA10" s="50">
        <v>0</v>
      </c>
    </row>
    <row r="11" spans="1:27" ht="22.5">
      <c r="A11" s="47" t="s">
        <v>90</v>
      </c>
      <c r="B11" s="48" t="s">
        <v>32</v>
      </c>
      <c r="C11" s="49" t="s">
        <v>52</v>
      </c>
      <c r="D11" s="47" t="s">
        <v>34</v>
      </c>
      <c r="E11" s="47" t="s">
        <v>53</v>
      </c>
      <c r="F11" s="47" t="s">
        <v>35</v>
      </c>
      <c r="G11" s="47"/>
      <c r="H11" s="47"/>
      <c r="I11" s="47"/>
      <c r="J11" s="47"/>
      <c r="K11" s="47"/>
      <c r="L11" s="47"/>
      <c r="M11" s="47" t="s">
        <v>36</v>
      </c>
      <c r="N11" s="47" t="s">
        <v>37</v>
      </c>
      <c r="O11" s="47" t="s">
        <v>38</v>
      </c>
      <c r="P11" s="48" t="s">
        <v>54</v>
      </c>
      <c r="Q11" s="50">
        <v>41212864</v>
      </c>
      <c r="R11" s="50">
        <v>0</v>
      </c>
      <c r="S11" s="50">
        <v>0</v>
      </c>
      <c r="T11" s="50">
        <v>41212864</v>
      </c>
      <c r="U11" s="50">
        <v>0</v>
      </c>
      <c r="V11" s="50">
        <v>36869179</v>
      </c>
      <c r="W11" s="50">
        <v>4343685</v>
      </c>
      <c r="X11" s="50">
        <v>36869179</v>
      </c>
      <c r="Y11" s="50">
        <v>36869179</v>
      </c>
      <c r="Z11" s="50">
        <v>36869179</v>
      </c>
      <c r="AA11" s="50">
        <v>36869179</v>
      </c>
    </row>
    <row r="12" spans="1:27" ht="22.5">
      <c r="A12" s="47" t="s">
        <v>90</v>
      </c>
      <c r="B12" s="48" t="s">
        <v>32</v>
      </c>
      <c r="C12" s="49" t="s">
        <v>55</v>
      </c>
      <c r="D12" s="47" t="s">
        <v>34</v>
      </c>
      <c r="E12" s="47" t="s">
        <v>53</v>
      </c>
      <c r="F12" s="47" t="s">
        <v>48</v>
      </c>
      <c r="G12" s="47" t="s">
        <v>35</v>
      </c>
      <c r="H12" s="47"/>
      <c r="I12" s="47"/>
      <c r="J12" s="47"/>
      <c r="K12" s="47"/>
      <c r="L12" s="47"/>
      <c r="M12" s="47" t="s">
        <v>36</v>
      </c>
      <c r="N12" s="47" t="s">
        <v>56</v>
      </c>
      <c r="O12" s="47" t="s">
        <v>57</v>
      </c>
      <c r="P12" s="48" t="s">
        <v>58</v>
      </c>
      <c r="Q12" s="50">
        <v>31673800</v>
      </c>
      <c r="R12" s="50">
        <v>0</v>
      </c>
      <c r="S12" s="50">
        <v>0</v>
      </c>
      <c r="T12" s="50">
        <v>31673800</v>
      </c>
      <c r="U12" s="50">
        <v>0</v>
      </c>
      <c r="V12" s="50">
        <v>0</v>
      </c>
      <c r="W12" s="50">
        <v>31673800</v>
      </c>
      <c r="X12" s="50">
        <v>0</v>
      </c>
      <c r="Y12" s="50">
        <v>0</v>
      </c>
      <c r="Z12" s="50">
        <v>0</v>
      </c>
      <c r="AA12" s="50">
        <v>0</v>
      </c>
    </row>
    <row r="13" spans="1:27" ht="56.25">
      <c r="A13" s="47" t="s">
        <v>90</v>
      </c>
      <c r="B13" s="48" t="s">
        <v>32</v>
      </c>
      <c r="C13" s="49" t="s">
        <v>91</v>
      </c>
      <c r="D13" s="47" t="s">
        <v>59</v>
      </c>
      <c r="E13" s="47" t="s">
        <v>92</v>
      </c>
      <c r="F13" s="47" t="s">
        <v>93</v>
      </c>
      <c r="G13" s="47" t="s">
        <v>94</v>
      </c>
      <c r="H13" s="47" t="s">
        <v>95</v>
      </c>
      <c r="I13" s="47"/>
      <c r="J13" s="47"/>
      <c r="K13" s="47"/>
      <c r="L13" s="47"/>
      <c r="M13" s="47" t="s">
        <v>36</v>
      </c>
      <c r="N13" s="47" t="s">
        <v>37</v>
      </c>
      <c r="O13" s="47" t="s">
        <v>38</v>
      </c>
      <c r="P13" s="48" t="s">
        <v>96</v>
      </c>
      <c r="Q13" s="50">
        <v>2541146301</v>
      </c>
      <c r="R13" s="50">
        <v>0</v>
      </c>
      <c r="S13" s="50">
        <v>0</v>
      </c>
      <c r="T13" s="50">
        <v>2541146301</v>
      </c>
      <c r="U13" s="50">
        <v>0</v>
      </c>
      <c r="V13" s="50">
        <v>1763693721</v>
      </c>
      <c r="W13" s="50">
        <v>777452580</v>
      </c>
      <c r="X13" s="50">
        <v>1539150471</v>
      </c>
      <c r="Y13" s="50">
        <v>63488509</v>
      </c>
      <c r="Z13" s="50">
        <v>63488509</v>
      </c>
      <c r="AA13" s="50">
        <v>63488509</v>
      </c>
    </row>
    <row r="14" spans="1:27" ht="56.25">
      <c r="A14" s="47" t="s">
        <v>90</v>
      </c>
      <c r="B14" s="48" t="s">
        <v>32</v>
      </c>
      <c r="C14" s="49" t="s">
        <v>91</v>
      </c>
      <c r="D14" s="47" t="s">
        <v>59</v>
      </c>
      <c r="E14" s="47" t="s">
        <v>92</v>
      </c>
      <c r="F14" s="47" t="s">
        <v>93</v>
      </c>
      <c r="G14" s="47" t="s">
        <v>94</v>
      </c>
      <c r="H14" s="47" t="s">
        <v>95</v>
      </c>
      <c r="I14" s="47"/>
      <c r="J14" s="47"/>
      <c r="K14" s="47"/>
      <c r="L14" s="47"/>
      <c r="M14" s="47" t="s">
        <v>60</v>
      </c>
      <c r="N14" s="47" t="s">
        <v>61</v>
      </c>
      <c r="O14" s="47" t="s">
        <v>38</v>
      </c>
      <c r="P14" s="48" t="s">
        <v>96</v>
      </c>
      <c r="Q14" s="50">
        <v>130000000</v>
      </c>
      <c r="R14" s="50">
        <v>0</v>
      </c>
      <c r="S14" s="50">
        <v>0</v>
      </c>
      <c r="T14" s="50">
        <v>130000000</v>
      </c>
      <c r="U14" s="50">
        <v>0</v>
      </c>
      <c r="V14" s="50">
        <v>0</v>
      </c>
      <c r="W14" s="50">
        <v>130000000</v>
      </c>
      <c r="X14" s="50">
        <v>0</v>
      </c>
      <c r="Y14" s="50">
        <v>0</v>
      </c>
      <c r="Z14" s="50">
        <v>0</v>
      </c>
      <c r="AA14" s="50">
        <v>0</v>
      </c>
    </row>
    <row r="15" spans="1:27" ht="56.25">
      <c r="A15" s="47" t="s">
        <v>90</v>
      </c>
      <c r="B15" s="48" t="s">
        <v>32</v>
      </c>
      <c r="C15" s="49" t="s">
        <v>91</v>
      </c>
      <c r="D15" s="47" t="s">
        <v>59</v>
      </c>
      <c r="E15" s="47" t="s">
        <v>92</v>
      </c>
      <c r="F15" s="47" t="s">
        <v>93</v>
      </c>
      <c r="G15" s="47" t="s">
        <v>94</v>
      </c>
      <c r="H15" s="47" t="s">
        <v>95</v>
      </c>
      <c r="I15" s="47"/>
      <c r="J15" s="47"/>
      <c r="K15" s="47"/>
      <c r="L15" s="47"/>
      <c r="M15" s="47" t="s">
        <v>60</v>
      </c>
      <c r="N15" s="47" t="s">
        <v>89</v>
      </c>
      <c r="O15" s="47" t="s">
        <v>38</v>
      </c>
      <c r="P15" s="48" t="s">
        <v>96</v>
      </c>
      <c r="Q15" s="50">
        <v>130136174</v>
      </c>
      <c r="R15" s="50">
        <v>0</v>
      </c>
      <c r="S15" s="50">
        <v>0</v>
      </c>
      <c r="T15" s="50">
        <v>130136174</v>
      </c>
      <c r="U15" s="50">
        <v>0</v>
      </c>
      <c r="V15" s="50">
        <v>128194635</v>
      </c>
      <c r="W15" s="50">
        <v>1941539</v>
      </c>
      <c r="X15" s="50">
        <v>128194635</v>
      </c>
      <c r="Y15" s="50">
        <v>10979020</v>
      </c>
      <c r="Z15" s="50">
        <v>10979020</v>
      </c>
      <c r="AA15" s="50">
        <v>10979020</v>
      </c>
    </row>
    <row r="16" spans="1:27" ht="56.25">
      <c r="A16" s="47" t="s">
        <v>90</v>
      </c>
      <c r="B16" s="48" t="s">
        <v>32</v>
      </c>
      <c r="C16" s="49" t="s">
        <v>97</v>
      </c>
      <c r="D16" s="47" t="s">
        <v>59</v>
      </c>
      <c r="E16" s="47" t="s">
        <v>92</v>
      </c>
      <c r="F16" s="47" t="s">
        <v>93</v>
      </c>
      <c r="G16" s="47" t="s">
        <v>98</v>
      </c>
      <c r="H16" s="47" t="s">
        <v>95</v>
      </c>
      <c r="I16" s="47"/>
      <c r="J16" s="47"/>
      <c r="K16" s="47"/>
      <c r="L16" s="47"/>
      <c r="M16" s="47" t="s">
        <v>36</v>
      </c>
      <c r="N16" s="47" t="s">
        <v>37</v>
      </c>
      <c r="O16" s="47" t="s">
        <v>38</v>
      </c>
      <c r="P16" s="48" t="s">
        <v>96</v>
      </c>
      <c r="Q16" s="50">
        <v>2185594752</v>
      </c>
      <c r="R16" s="50">
        <v>0</v>
      </c>
      <c r="S16" s="50">
        <v>0</v>
      </c>
      <c r="T16" s="50">
        <v>2185594752</v>
      </c>
      <c r="U16" s="50">
        <v>0</v>
      </c>
      <c r="V16" s="50">
        <v>1815700315</v>
      </c>
      <c r="W16" s="50">
        <v>369894437</v>
      </c>
      <c r="X16" s="50">
        <v>1728976020</v>
      </c>
      <c r="Y16" s="50">
        <v>87299987</v>
      </c>
      <c r="Z16" s="50">
        <v>87299987</v>
      </c>
      <c r="AA16" s="50">
        <v>87299987</v>
      </c>
    </row>
    <row r="17" spans="1:27" ht="56.25">
      <c r="A17" s="47" t="s">
        <v>90</v>
      </c>
      <c r="B17" s="48" t="s">
        <v>32</v>
      </c>
      <c r="C17" s="49" t="s">
        <v>97</v>
      </c>
      <c r="D17" s="47" t="s">
        <v>59</v>
      </c>
      <c r="E17" s="47" t="s">
        <v>92</v>
      </c>
      <c r="F17" s="47" t="s">
        <v>93</v>
      </c>
      <c r="G17" s="47" t="s">
        <v>98</v>
      </c>
      <c r="H17" s="47" t="s">
        <v>95</v>
      </c>
      <c r="I17" s="47"/>
      <c r="J17" s="47"/>
      <c r="K17" s="47"/>
      <c r="L17" s="47"/>
      <c r="M17" s="47" t="s">
        <v>60</v>
      </c>
      <c r="N17" s="47" t="s">
        <v>61</v>
      </c>
      <c r="O17" s="47" t="s">
        <v>38</v>
      </c>
      <c r="P17" s="48" t="s">
        <v>96</v>
      </c>
      <c r="Q17" s="50">
        <v>100000000</v>
      </c>
      <c r="R17" s="50">
        <v>0</v>
      </c>
      <c r="S17" s="50">
        <v>0</v>
      </c>
      <c r="T17" s="50">
        <v>100000000</v>
      </c>
      <c r="U17" s="50">
        <v>0</v>
      </c>
      <c r="V17" s="50">
        <v>0</v>
      </c>
      <c r="W17" s="50">
        <v>100000000</v>
      </c>
      <c r="X17" s="50">
        <v>0</v>
      </c>
      <c r="Y17" s="50">
        <v>0</v>
      </c>
      <c r="Z17" s="50">
        <v>0</v>
      </c>
      <c r="AA17" s="50">
        <v>0</v>
      </c>
    </row>
    <row r="18" spans="1:27" ht="56.25">
      <c r="A18" s="47" t="s">
        <v>90</v>
      </c>
      <c r="B18" s="48" t="s">
        <v>32</v>
      </c>
      <c r="C18" s="49" t="s">
        <v>99</v>
      </c>
      <c r="D18" s="47" t="s">
        <v>59</v>
      </c>
      <c r="E18" s="47" t="s">
        <v>100</v>
      </c>
      <c r="F18" s="47" t="s">
        <v>93</v>
      </c>
      <c r="G18" s="47" t="s">
        <v>94</v>
      </c>
      <c r="H18" s="47" t="s">
        <v>95</v>
      </c>
      <c r="I18" s="47"/>
      <c r="J18" s="47"/>
      <c r="K18" s="47"/>
      <c r="L18" s="47"/>
      <c r="M18" s="47" t="s">
        <v>36</v>
      </c>
      <c r="N18" s="47" t="s">
        <v>37</v>
      </c>
      <c r="O18" s="47" t="s">
        <v>38</v>
      </c>
      <c r="P18" s="48" t="s">
        <v>96</v>
      </c>
      <c r="Q18" s="50">
        <v>2434577498</v>
      </c>
      <c r="R18" s="50">
        <v>0</v>
      </c>
      <c r="S18" s="50">
        <v>0</v>
      </c>
      <c r="T18" s="50">
        <v>2434577498</v>
      </c>
      <c r="U18" s="50">
        <v>0</v>
      </c>
      <c r="V18" s="50">
        <v>1750748821.9</v>
      </c>
      <c r="W18" s="50">
        <v>683828676.1</v>
      </c>
      <c r="X18" s="50">
        <v>1742422603.9</v>
      </c>
      <c r="Y18" s="50">
        <v>207003200.34</v>
      </c>
      <c r="Z18" s="50">
        <v>207003200.34</v>
      </c>
      <c r="AA18" s="50">
        <v>207003200.34</v>
      </c>
    </row>
    <row r="19" spans="1:27" ht="56.25">
      <c r="A19" s="47" t="s">
        <v>90</v>
      </c>
      <c r="B19" s="48" t="s">
        <v>32</v>
      </c>
      <c r="C19" s="49" t="s">
        <v>101</v>
      </c>
      <c r="D19" s="47" t="s">
        <v>59</v>
      </c>
      <c r="E19" s="47" t="s">
        <v>100</v>
      </c>
      <c r="F19" s="47" t="s">
        <v>93</v>
      </c>
      <c r="G19" s="47" t="s">
        <v>98</v>
      </c>
      <c r="H19" s="47" t="s">
        <v>95</v>
      </c>
      <c r="I19" s="47"/>
      <c r="J19" s="47"/>
      <c r="K19" s="47"/>
      <c r="L19" s="47"/>
      <c r="M19" s="47" t="s">
        <v>36</v>
      </c>
      <c r="N19" s="47" t="s">
        <v>37</v>
      </c>
      <c r="O19" s="47" t="s">
        <v>38</v>
      </c>
      <c r="P19" s="48" t="s">
        <v>96</v>
      </c>
      <c r="Q19" s="50">
        <v>399321449</v>
      </c>
      <c r="R19" s="50">
        <v>0</v>
      </c>
      <c r="S19" s="50">
        <v>0</v>
      </c>
      <c r="T19" s="50">
        <v>399321449</v>
      </c>
      <c r="U19" s="50">
        <v>0</v>
      </c>
      <c r="V19" s="50">
        <v>122587202</v>
      </c>
      <c r="W19" s="50">
        <v>276734247</v>
      </c>
      <c r="X19" s="50">
        <v>78438301</v>
      </c>
      <c r="Y19" s="50">
        <v>20668793</v>
      </c>
      <c r="Z19" s="50">
        <v>20668793</v>
      </c>
      <c r="AA19" s="50">
        <v>20668793</v>
      </c>
    </row>
    <row r="20" spans="1:27" ht="15">
      <c r="A20" s="47" t="s">
        <v>1</v>
      </c>
      <c r="B20" s="48" t="s">
        <v>1</v>
      </c>
      <c r="C20" s="49" t="s">
        <v>1</v>
      </c>
      <c r="D20" s="47" t="s">
        <v>1</v>
      </c>
      <c r="E20" s="47" t="s">
        <v>1</v>
      </c>
      <c r="F20" s="47" t="s">
        <v>1</v>
      </c>
      <c r="G20" s="47" t="s">
        <v>1</v>
      </c>
      <c r="H20" s="47" t="s">
        <v>1</v>
      </c>
      <c r="I20" s="47" t="s">
        <v>1</v>
      </c>
      <c r="J20" s="47" t="s">
        <v>1</v>
      </c>
      <c r="K20" s="47" t="s">
        <v>1</v>
      </c>
      <c r="L20" s="47" t="s">
        <v>1</v>
      </c>
      <c r="M20" s="47" t="s">
        <v>1</v>
      </c>
      <c r="N20" s="47" t="s">
        <v>1</v>
      </c>
      <c r="O20" s="47" t="s">
        <v>1</v>
      </c>
      <c r="P20" s="48" t="s">
        <v>1</v>
      </c>
      <c r="Q20" s="50">
        <v>15658620226</v>
      </c>
      <c r="R20" s="50">
        <v>0</v>
      </c>
      <c r="S20" s="50">
        <v>0</v>
      </c>
      <c r="T20" s="50">
        <v>15658620226</v>
      </c>
      <c r="U20" s="50">
        <v>0</v>
      </c>
      <c r="V20" s="50">
        <v>12762691304.09</v>
      </c>
      <c r="W20" s="50">
        <v>2895928921.91</v>
      </c>
      <c r="X20" s="50">
        <v>7089329348.19</v>
      </c>
      <c r="Y20" s="50">
        <v>1889796347.89</v>
      </c>
      <c r="Z20" s="50">
        <v>1888436297.89</v>
      </c>
      <c r="AA20" s="50">
        <v>1888436297.89</v>
      </c>
    </row>
    <row r="21" spans="1:27" ht="15">
      <c r="A21" s="47" t="s">
        <v>1</v>
      </c>
      <c r="B21" s="51" t="s">
        <v>1</v>
      </c>
      <c r="C21" s="49" t="s">
        <v>1</v>
      </c>
      <c r="D21" s="47" t="s">
        <v>1</v>
      </c>
      <c r="E21" s="47" t="s">
        <v>1</v>
      </c>
      <c r="F21" s="47" t="s">
        <v>1</v>
      </c>
      <c r="G21" s="47" t="s">
        <v>1</v>
      </c>
      <c r="H21" s="47" t="s">
        <v>1</v>
      </c>
      <c r="I21" s="47" t="s">
        <v>1</v>
      </c>
      <c r="J21" s="47" t="s">
        <v>1</v>
      </c>
      <c r="K21" s="47" t="s">
        <v>1</v>
      </c>
      <c r="L21" s="47" t="s">
        <v>1</v>
      </c>
      <c r="M21" s="47" t="s">
        <v>1</v>
      </c>
      <c r="N21" s="47" t="s">
        <v>1</v>
      </c>
      <c r="O21" s="47" t="s">
        <v>1</v>
      </c>
      <c r="P21" s="48" t="s">
        <v>1</v>
      </c>
      <c r="Q21" s="52" t="s">
        <v>1</v>
      </c>
      <c r="R21" s="52" t="s">
        <v>1</v>
      </c>
      <c r="S21" s="52" t="s">
        <v>1</v>
      </c>
      <c r="T21" s="52" t="s">
        <v>1</v>
      </c>
      <c r="U21" s="52" t="s">
        <v>1</v>
      </c>
      <c r="V21" s="52" t="s">
        <v>1</v>
      </c>
      <c r="W21" s="52" t="s">
        <v>1</v>
      </c>
      <c r="X21" s="52" t="s">
        <v>1</v>
      </c>
      <c r="Y21" s="52" t="s">
        <v>1</v>
      </c>
      <c r="Z21" s="52" t="s">
        <v>1</v>
      </c>
      <c r="AA21" s="52" t="s">
        <v>1</v>
      </c>
    </row>
    <row r="22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7" t="s">
        <v>106</v>
      </c>
      <c r="C6" s="58"/>
      <c r="D6" s="58"/>
      <c r="E6" s="58"/>
      <c r="F6" s="58"/>
      <c r="G6" s="58"/>
      <c r="H6" s="58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9" t="s">
        <v>62</v>
      </c>
      <c r="C7" s="58"/>
      <c r="D7" s="58"/>
      <c r="E7" s="58"/>
      <c r="F7" s="58"/>
      <c r="G7" s="58"/>
      <c r="H7" s="58"/>
      <c r="I7" s="5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63</v>
      </c>
      <c r="C9" s="3" t="s">
        <v>20</v>
      </c>
      <c r="D9" s="3" t="s">
        <v>24</v>
      </c>
      <c r="E9" s="3" t="s">
        <v>28</v>
      </c>
      <c r="F9" s="3" t="s">
        <v>64</v>
      </c>
      <c r="G9" s="3" t="s">
        <v>65</v>
      </c>
      <c r="H9" s="3" t="s">
        <v>29</v>
      </c>
      <c r="I9" s="3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33</v>
      </c>
      <c r="C10" s="5" t="s">
        <v>39</v>
      </c>
      <c r="D10" s="6">
        <f>+'Ejecución SIIF'!T5</f>
        <v>4119254865</v>
      </c>
      <c r="E10" s="6">
        <f>+'Ejecución SIIF'!X5</f>
        <v>827588445</v>
      </c>
      <c r="F10" s="6">
        <f aca="true" t="shared" si="0" ref="F10:F22">+D10-E10</f>
        <v>3291666420</v>
      </c>
      <c r="G10" s="7">
        <f aca="true" t="shared" si="1" ref="G10:G22">+E10/D10</f>
        <v>0.20090731749369434</v>
      </c>
      <c r="H10" s="6">
        <f>+'Ejecución SIIF'!Y5</f>
        <v>827588445</v>
      </c>
      <c r="I10" s="8">
        <f aca="true" t="shared" si="2" ref="I10:I22">+H10/D10</f>
        <v>0.20090731749369434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40</v>
      </c>
      <c r="C11" s="10" t="s">
        <v>42</v>
      </c>
      <c r="D11" s="6">
        <f>+'Ejecución SIIF'!T6</f>
        <v>1486562455</v>
      </c>
      <c r="E11" s="6">
        <f>+'Ejecución SIIF'!X6</f>
        <v>369814533</v>
      </c>
      <c r="F11" s="6">
        <f t="shared" si="0"/>
        <v>1116747922</v>
      </c>
      <c r="G11" s="11">
        <f t="shared" si="1"/>
        <v>0.24877160845556268</v>
      </c>
      <c r="H11" s="6">
        <f>+'Ejecución SIIF'!Y6</f>
        <v>369814533</v>
      </c>
      <c r="I11" s="12">
        <f t="shared" si="2"/>
        <v>0.24877160845556268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43</v>
      </c>
      <c r="C12" s="14" t="s">
        <v>45</v>
      </c>
      <c r="D12" s="6">
        <f>+'Ejecución SIIF'!T7</f>
        <v>669047010</v>
      </c>
      <c r="E12" s="6">
        <f>+'Ejecución SIIF'!X7</f>
        <v>153262515</v>
      </c>
      <c r="F12" s="6">
        <f t="shared" si="0"/>
        <v>515784495</v>
      </c>
      <c r="G12" s="15">
        <f t="shared" si="1"/>
        <v>0.22907585372812592</v>
      </c>
      <c r="H12" s="6">
        <f>+'Ejecución SIIF'!Y7</f>
        <v>153262515</v>
      </c>
      <c r="I12" s="16">
        <f t="shared" si="2"/>
        <v>0.22907585372812592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0" t="s">
        <v>67</v>
      </c>
      <c r="C13" s="61"/>
      <c r="D13" s="17">
        <f>SUM(D10:D12)</f>
        <v>6274864330</v>
      </c>
      <c r="E13" s="17">
        <f>SUM(E10:E12)</f>
        <v>1350665493</v>
      </c>
      <c r="F13" s="17">
        <f t="shared" si="0"/>
        <v>4924198837</v>
      </c>
      <c r="G13" s="18">
        <f t="shared" si="1"/>
        <v>0.21525015075505227</v>
      </c>
      <c r="H13" s="17">
        <f>SUM(H10:H12)</f>
        <v>1350665493</v>
      </c>
      <c r="I13" s="19">
        <f t="shared" si="2"/>
        <v>0.21525015075505227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46</v>
      </c>
      <c r="C14" s="5" t="s">
        <v>47</v>
      </c>
      <c r="D14" s="6">
        <f>+'Ejecución SIIF'!T8</f>
        <v>1202296048</v>
      </c>
      <c r="E14" s="6">
        <f>+'Ejecución SIIF'!X8</f>
        <v>476713160.29</v>
      </c>
      <c r="F14" s="6">
        <f t="shared" si="0"/>
        <v>725582887.71</v>
      </c>
      <c r="G14" s="7">
        <f t="shared" si="1"/>
        <v>0.39650230996184727</v>
      </c>
      <c r="H14" s="6">
        <f>+'Ejecución SIIF'!Y8</f>
        <v>104922681.55</v>
      </c>
      <c r="I14" s="8">
        <f t="shared" si="2"/>
        <v>0.08726859056431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0" t="s">
        <v>68</v>
      </c>
      <c r="C15" s="61"/>
      <c r="D15" s="17">
        <f>SUM(D14:D14)</f>
        <v>1202296048</v>
      </c>
      <c r="E15" s="17">
        <f>SUM(E14:E14)</f>
        <v>476713160.29</v>
      </c>
      <c r="F15" s="17">
        <f t="shared" si="0"/>
        <v>725582887.71</v>
      </c>
      <c r="G15" s="18">
        <f t="shared" si="1"/>
        <v>0.39650230996184727</v>
      </c>
      <c r="H15" s="17">
        <f>SUM(H14:H14)</f>
        <v>104922681.55</v>
      </c>
      <c r="I15" s="19">
        <f t="shared" si="2"/>
        <v>0.08726859056431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>
      <c r="A16" s="1"/>
      <c r="B16" s="9" t="s">
        <v>49</v>
      </c>
      <c r="C16" s="10" t="s">
        <v>51</v>
      </c>
      <c r="D16" s="21">
        <f>+'Ejecución SIIF'!T9</f>
        <v>102988455</v>
      </c>
      <c r="E16" s="21">
        <f>+'Ejecución SIIF'!X9</f>
        <v>7899485</v>
      </c>
      <c r="F16" s="21">
        <f t="shared" si="0"/>
        <v>95088970</v>
      </c>
      <c r="G16" s="11">
        <f t="shared" si="1"/>
        <v>0.07670262652255537</v>
      </c>
      <c r="H16" s="21">
        <f>+'Ejecución SIIF'!Y9</f>
        <v>7899485</v>
      </c>
      <c r="I16" s="12">
        <f t="shared" si="2"/>
        <v>0.07670262652255537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3" t="s">
        <v>82</v>
      </c>
      <c r="C17" s="14" t="s">
        <v>83</v>
      </c>
      <c r="D17" s="20">
        <f>+'Ejecución SIIF'!T10</f>
        <v>84808555</v>
      </c>
      <c r="E17" s="20">
        <f>+'Ejecución SIIF'!X10</f>
        <v>0</v>
      </c>
      <c r="F17" s="20">
        <f t="shared" si="0"/>
        <v>84808555</v>
      </c>
      <c r="G17" s="15">
        <f t="shared" si="1"/>
        <v>0</v>
      </c>
      <c r="H17" s="20">
        <f>+'Ejecución SIIF'!Y10</f>
        <v>0</v>
      </c>
      <c r="I17" s="16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60" t="s">
        <v>69</v>
      </c>
      <c r="C18" s="61"/>
      <c r="D18" s="17">
        <f>SUM(D16:D17)</f>
        <v>187797010</v>
      </c>
      <c r="E18" s="17">
        <f>SUM(E16:E17)</f>
        <v>7899485</v>
      </c>
      <c r="F18" s="17">
        <f>SUM(F16:F17)</f>
        <v>179897525</v>
      </c>
      <c r="G18" s="18">
        <f t="shared" si="1"/>
        <v>0.04206395511834826</v>
      </c>
      <c r="H18" s="17">
        <f>SUM(H16:H17)</f>
        <v>7899485</v>
      </c>
      <c r="I18" s="19">
        <f t="shared" si="2"/>
        <v>0.04206395511834826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4" t="s">
        <v>52</v>
      </c>
      <c r="C19" s="5" t="s">
        <v>54</v>
      </c>
      <c r="D19" s="6">
        <f>+'Ejecución SIIF'!T11</f>
        <v>41212864</v>
      </c>
      <c r="E19" s="6">
        <f>+'Ejecución SIIF'!X11</f>
        <v>36869179</v>
      </c>
      <c r="F19" s="6">
        <f t="shared" si="0"/>
        <v>4343685</v>
      </c>
      <c r="G19" s="7">
        <f t="shared" si="1"/>
        <v>0.894603660643434</v>
      </c>
      <c r="H19" s="6">
        <f>+'Ejecución SIIF'!Z11</f>
        <v>36869179</v>
      </c>
      <c r="I19" s="8">
        <f t="shared" si="2"/>
        <v>0.894603660643434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3" t="s">
        <v>55</v>
      </c>
      <c r="C20" s="14" t="s">
        <v>58</v>
      </c>
      <c r="D20" s="20">
        <f>+'Ejecución SIIF'!T12</f>
        <v>31673800</v>
      </c>
      <c r="E20" s="20">
        <f>+'Ejecución SIIF'!X12</f>
        <v>0</v>
      </c>
      <c r="F20" s="20">
        <f t="shared" si="0"/>
        <v>31673800</v>
      </c>
      <c r="G20" s="15">
        <f t="shared" si="1"/>
        <v>0</v>
      </c>
      <c r="H20" s="20">
        <f>+'Ejecución SIIF'!Y12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1"/>
      <c r="B21" s="53" t="s">
        <v>70</v>
      </c>
      <c r="C21" s="54"/>
      <c r="D21" s="22">
        <f>SUM(D19:D20)</f>
        <v>72886664</v>
      </c>
      <c r="E21" s="22">
        <f>SUM(E19:E20)</f>
        <v>36869179</v>
      </c>
      <c r="F21" s="22">
        <f t="shared" si="0"/>
        <v>36017485</v>
      </c>
      <c r="G21" s="23">
        <f t="shared" si="1"/>
        <v>0.5058425914512976</v>
      </c>
      <c r="H21" s="22">
        <f>SUM(H19:H20)</f>
        <v>36869179</v>
      </c>
      <c r="I21" s="24">
        <f t="shared" si="2"/>
        <v>0.5058425914512976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55" t="s">
        <v>71</v>
      </c>
      <c r="C22" s="56"/>
      <c r="D22" s="25">
        <f>+D13+D15+D18+D21</f>
        <v>7737844052</v>
      </c>
      <c r="E22" s="25">
        <f>+E13+E15+E18+E21</f>
        <v>1872147317.29</v>
      </c>
      <c r="F22" s="25">
        <f t="shared" si="0"/>
        <v>5865696734.71</v>
      </c>
      <c r="G22" s="26">
        <f t="shared" si="1"/>
        <v>0.24194689175806097</v>
      </c>
      <c r="H22" s="25">
        <f>+H13+H15+H18+H21</f>
        <v>1500356838.55</v>
      </c>
      <c r="I22" s="26">
        <f t="shared" si="2"/>
        <v>0.19389856250232942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7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/>
  <mergeCells count="7">
    <mergeCell ref="B21:C21"/>
    <mergeCell ref="B22:C22"/>
    <mergeCell ref="B6:I6"/>
    <mergeCell ref="B7:I7"/>
    <mergeCell ref="B13:C13"/>
    <mergeCell ref="B15:C15"/>
    <mergeCell ref="B18:C18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9"/>
  <sheetViews>
    <sheetView showGridLines="0" zoomScalePageLayoutView="0" workbookViewId="0" topLeftCell="A1">
      <selection activeCell="H16" sqref="H16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hidden="1" customWidth="1"/>
    <col min="6" max="6" width="15.375" style="0" hidden="1" customWidth="1"/>
    <col min="7" max="7" width="15.375" style="42" hidden="1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9" t="str">
        <f>+FUNCIONAMIENTO!B6</f>
        <v>EJECUCIÓN PRESUPUESTAL A 31 DE MARZO DE 2024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9" t="s">
        <v>74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81</v>
      </c>
      <c r="G9" s="3" t="s">
        <v>84</v>
      </c>
      <c r="H9" s="3" t="s">
        <v>75</v>
      </c>
      <c r="I9" s="3" t="s">
        <v>28</v>
      </c>
      <c r="J9" s="3" t="s">
        <v>64</v>
      </c>
      <c r="K9" s="3" t="s">
        <v>76</v>
      </c>
      <c r="L9" s="3" t="s">
        <v>29</v>
      </c>
      <c r="M9" s="3" t="s">
        <v>77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91</v>
      </c>
      <c r="C10" s="28">
        <v>10</v>
      </c>
      <c r="D10" s="5" t="s">
        <v>102</v>
      </c>
      <c r="E10" s="6">
        <f>+'Ejecución SIIF'!Q13</f>
        <v>2541146301</v>
      </c>
      <c r="F10" s="6">
        <f>+'Ejecución SIIF'!S13</f>
        <v>0</v>
      </c>
      <c r="G10" s="6">
        <f>+'Ejecución SIIF'!R13</f>
        <v>0</v>
      </c>
      <c r="H10" s="6">
        <f>+E10-F10+G10</f>
        <v>2541146301</v>
      </c>
      <c r="I10" s="6">
        <f>+'Ejecución SIIF'!X13</f>
        <v>1539150471</v>
      </c>
      <c r="J10" s="6">
        <f aca="true" t="shared" si="0" ref="J10:J20">+H10-I10</f>
        <v>1001995830</v>
      </c>
      <c r="K10" s="7">
        <f aca="true" t="shared" si="1" ref="K10:K20">+I10/H10</f>
        <v>0.6056914040700091</v>
      </c>
      <c r="L10" s="6">
        <f>+'Ejecución SIIF'!Y13</f>
        <v>63488509</v>
      </c>
      <c r="M10" s="8">
        <f aca="true" t="shared" si="2" ref="M10:M20">+L10/H10</f>
        <v>0.0249842006243465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91</v>
      </c>
      <c r="C11" s="29" t="s">
        <v>61</v>
      </c>
      <c r="D11" s="5" t="s">
        <v>102</v>
      </c>
      <c r="E11" s="6">
        <f>+'Ejecución SIIF'!Q14</f>
        <v>130000000</v>
      </c>
      <c r="F11" s="6">
        <f>+'Ejecución SIIF'!S14</f>
        <v>0</v>
      </c>
      <c r="G11" s="6">
        <f>+'Ejecución SIIF'!R14</f>
        <v>0</v>
      </c>
      <c r="H11" s="6">
        <f>+E11-F11+G11</f>
        <v>130000000</v>
      </c>
      <c r="I11" s="6">
        <f>+'Ejecución SIIF'!X14</f>
        <v>0</v>
      </c>
      <c r="J11" s="6">
        <f t="shared" si="0"/>
        <v>130000000</v>
      </c>
      <c r="K11" s="11">
        <f t="shared" si="1"/>
        <v>0</v>
      </c>
      <c r="L11" s="6">
        <f>+'Ejecución SIIF'!Y14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91</v>
      </c>
      <c r="C12" s="29">
        <v>21</v>
      </c>
      <c r="D12" s="5" t="s">
        <v>102</v>
      </c>
      <c r="E12" s="6">
        <f>+'Ejecución SIIF'!Q15</f>
        <v>130136174</v>
      </c>
      <c r="F12" s="6">
        <f>+'Ejecución SIIF'!S15</f>
        <v>0</v>
      </c>
      <c r="G12" s="6">
        <f>+'Ejecución SIIF'!R15</f>
        <v>0</v>
      </c>
      <c r="H12" s="6">
        <f>+E12-F12+G12</f>
        <v>130136174</v>
      </c>
      <c r="I12" s="6">
        <f>+'Ejecución SIIF'!X15</f>
        <v>128194635</v>
      </c>
      <c r="J12" s="6">
        <f>+H12-I12</f>
        <v>1941539</v>
      </c>
      <c r="K12" s="11">
        <f>+I12/H12</f>
        <v>0.9850807124543249</v>
      </c>
      <c r="L12" s="6">
        <f>+'Ejecución SIIF'!Y15</f>
        <v>10979020</v>
      </c>
      <c r="M12" s="12">
        <f>+L12/H12</f>
        <v>0.0843656276539988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7" t="s">
        <v>78</v>
      </c>
      <c r="C13" s="68"/>
      <c r="D13" s="61"/>
      <c r="E13" s="31">
        <f>SUM(E10:E12)</f>
        <v>2801282475</v>
      </c>
      <c r="F13" s="31">
        <f>SUM(F10:F12)</f>
        <v>0</v>
      </c>
      <c r="G13" s="31">
        <f>SUM(G10:G12)</f>
        <v>0</v>
      </c>
      <c r="H13" s="31">
        <f>SUM(H10:H12)</f>
        <v>2801282475</v>
      </c>
      <c r="I13" s="31">
        <f>SUM(I10:I12)</f>
        <v>1667345106</v>
      </c>
      <c r="J13" s="31">
        <f t="shared" si="0"/>
        <v>1133937369</v>
      </c>
      <c r="K13" s="32">
        <f t="shared" si="1"/>
        <v>0.59520777389649</v>
      </c>
      <c r="L13" s="31">
        <f>SUM(L10:L12)</f>
        <v>74467529</v>
      </c>
      <c r="M13" s="33">
        <f t="shared" si="2"/>
        <v>0.02658337017583348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97</v>
      </c>
      <c r="C14" s="28">
        <v>10</v>
      </c>
      <c r="D14" s="5" t="s">
        <v>102</v>
      </c>
      <c r="E14" s="6">
        <f>+'Ejecución SIIF'!Q16</f>
        <v>2185594752</v>
      </c>
      <c r="F14" s="6">
        <f>+'Ejecución SIIF'!S16</f>
        <v>0</v>
      </c>
      <c r="G14" s="6">
        <f>+'Ejecución SIIF'!R16</f>
        <v>0</v>
      </c>
      <c r="H14" s="6">
        <f>+E14-F14+G14</f>
        <v>2185594752</v>
      </c>
      <c r="I14" s="6">
        <f>+'Ejecución SIIF'!X16</f>
        <v>1728976020</v>
      </c>
      <c r="J14" s="6">
        <f t="shared" si="0"/>
        <v>456618732</v>
      </c>
      <c r="K14" s="7">
        <f t="shared" si="1"/>
        <v>0.7910780433645551</v>
      </c>
      <c r="L14" s="6">
        <f>+'Ejecución SIIF'!Y16</f>
        <v>87299987</v>
      </c>
      <c r="M14" s="8">
        <f t="shared" si="2"/>
        <v>0.039943354970134924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4" t="s">
        <v>97</v>
      </c>
      <c r="C15" s="34" t="s">
        <v>61</v>
      </c>
      <c r="D15" s="5" t="s">
        <v>102</v>
      </c>
      <c r="E15" s="6">
        <f>+'Ejecución SIIF'!Q17</f>
        <v>100000000</v>
      </c>
      <c r="F15" s="6">
        <f>+'Ejecución SIIF'!S17</f>
        <v>0</v>
      </c>
      <c r="G15" s="6">
        <f>+'Ejecución SIIF'!R17</f>
        <v>0</v>
      </c>
      <c r="H15" s="6">
        <f>+E15-F15+G15</f>
        <v>100000000</v>
      </c>
      <c r="I15" s="6">
        <f>+'Ejecución SIIF'!X17</f>
        <v>0</v>
      </c>
      <c r="J15" s="20">
        <f t="shared" si="0"/>
        <v>100000000</v>
      </c>
      <c r="K15" s="15">
        <v>0</v>
      </c>
      <c r="L15" s="6">
        <f>+'Ejecución SIIF'!Y17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67" t="s">
        <v>79</v>
      </c>
      <c r="C16" s="68"/>
      <c r="D16" s="61"/>
      <c r="E16" s="31">
        <f>SUM(E14:E15)</f>
        <v>2285594752</v>
      </c>
      <c r="F16" s="31">
        <f>SUM(F14:F15)</f>
        <v>0</v>
      </c>
      <c r="G16" s="31">
        <f>SUM(G14:G15)</f>
        <v>0</v>
      </c>
      <c r="H16" s="31">
        <f>SUM(H14:H15)</f>
        <v>2285594752</v>
      </c>
      <c r="I16" s="31">
        <f>SUM(I14:I15)</f>
        <v>1728976020</v>
      </c>
      <c r="J16" s="31">
        <f t="shared" si="0"/>
        <v>556618732</v>
      </c>
      <c r="K16" s="32">
        <f t="shared" si="1"/>
        <v>0.7564665689256885</v>
      </c>
      <c r="L16" s="31">
        <f>SUM(L14:L15)</f>
        <v>87299987</v>
      </c>
      <c r="M16" s="33">
        <f t="shared" si="2"/>
        <v>0.038195741797013016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2.5">
      <c r="A17" s="1"/>
      <c r="B17" s="4" t="s">
        <v>99</v>
      </c>
      <c r="C17" s="28">
        <v>10</v>
      </c>
      <c r="D17" s="5" t="s">
        <v>103</v>
      </c>
      <c r="E17" s="6">
        <f>+'Ejecución SIIF'!Q18</f>
        <v>2434577498</v>
      </c>
      <c r="F17" s="6">
        <f>+'Ejecución SIIF'!S18</f>
        <v>0</v>
      </c>
      <c r="G17" s="6">
        <f>+'Ejecución SIIF'!R18</f>
        <v>0</v>
      </c>
      <c r="H17" s="6">
        <f>+E17-F17+G17</f>
        <v>2434577498</v>
      </c>
      <c r="I17" s="6">
        <f>+'Ejecución SIIF'!X18</f>
        <v>1742422603.9</v>
      </c>
      <c r="J17" s="6">
        <f t="shared" si="0"/>
        <v>692154894.0999999</v>
      </c>
      <c r="K17" s="7">
        <f t="shared" si="1"/>
        <v>0.7156981469398269</v>
      </c>
      <c r="L17" s="6">
        <f>+'Ejecución SIIF'!Y18</f>
        <v>207003200.34</v>
      </c>
      <c r="M17" s="8">
        <f t="shared" si="2"/>
        <v>0.08502633434756243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43" customFormat="1" ht="22.5">
      <c r="A18" s="1"/>
      <c r="B18" s="9" t="s">
        <v>101</v>
      </c>
      <c r="C18" s="29">
        <v>21</v>
      </c>
      <c r="D18" s="10" t="s">
        <v>104</v>
      </c>
      <c r="E18" s="21">
        <f>+'Ejecución SIIF'!Q19</f>
        <v>399321449</v>
      </c>
      <c r="F18" s="6">
        <f>+'Ejecución SIIF'!S19</f>
        <v>0</v>
      </c>
      <c r="G18" s="6">
        <f>+'Ejecución SIIF'!R19</f>
        <v>0</v>
      </c>
      <c r="H18" s="6">
        <f>+E18-F18+G18</f>
        <v>399321449</v>
      </c>
      <c r="I18" s="21">
        <f>+'Ejecución SIIF'!X19</f>
        <v>78438301</v>
      </c>
      <c r="J18" s="21">
        <f>+H18-I18</f>
        <v>320883148</v>
      </c>
      <c r="K18" s="11">
        <f>+I18/H18</f>
        <v>0.19642897018537064</v>
      </c>
      <c r="L18" s="21">
        <f>+'Ejecución SIIF'!Y19</f>
        <v>20668793</v>
      </c>
      <c r="M18" s="12">
        <f>+L18/H18</f>
        <v>0.05175978663745658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30"/>
      <c r="B19" s="69" t="s">
        <v>80</v>
      </c>
      <c r="C19" s="70"/>
      <c r="D19" s="54"/>
      <c r="E19" s="36">
        <f>SUM(E17:E18)</f>
        <v>2833898947</v>
      </c>
      <c r="F19" s="36">
        <f>SUM(F17:F18)</f>
        <v>0</v>
      </c>
      <c r="G19" s="36">
        <f>SUM(G17:G18)</f>
        <v>0</v>
      </c>
      <c r="H19" s="36">
        <f>SUM(H17:H18)</f>
        <v>2833898947</v>
      </c>
      <c r="I19" s="36">
        <f>SUM(I17:I18)</f>
        <v>1820860904.9</v>
      </c>
      <c r="J19" s="36">
        <f t="shared" si="0"/>
        <v>1013038042.0999999</v>
      </c>
      <c r="K19" s="37">
        <f t="shared" si="1"/>
        <v>0.6425285230539309</v>
      </c>
      <c r="L19" s="36">
        <f>SUM(L17:L18)</f>
        <v>227671993.34</v>
      </c>
      <c r="M19" s="38">
        <f t="shared" si="2"/>
        <v>0.08033878327984008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5.75" customHeight="1">
      <c r="A20" s="1"/>
      <c r="B20" s="62" t="s">
        <v>71</v>
      </c>
      <c r="C20" s="63"/>
      <c r="D20" s="56"/>
      <c r="E20" s="39">
        <f>+E13+E16+E19</f>
        <v>7920776174</v>
      </c>
      <c r="F20" s="39">
        <f>+F13+F16+F19</f>
        <v>0</v>
      </c>
      <c r="G20" s="39">
        <f>+G13+G16+G19</f>
        <v>0</v>
      </c>
      <c r="H20" s="39">
        <f>+H13+H16+H19</f>
        <v>7920776174</v>
      </c>
      <c r="I20" s="39">
        <f>+I13+I16+I19</f>
        <v>5217182030.9</v>
      </c>
      <c r="J20" s="39">
        <f t="shared" si="0"/>
        <v>2703594143.1000004</v>
      </c>
      <c r="K20" s="40">
        <f t="shared" si="1"/>
        <v>0.6586705540330042</v>
      </c>
      <c r="L20" s="39">
        <f>+L13+L16+L19</f>
        <v>389439509.34000003</v>
      </c>
      <c r="M20" s="40">
        <f t="shared" si="2"/>
        <v>0.049166836782781186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64" t="s">
        <v>72</v>
      </c>
      <c r="C21" s="65"/>
      <c r="D21" s="66"/>
      <c r="E21" s="41" t="s">
        <v>1</v>
      </c>
      <c r="F21" s="41" t="s">
        <v>1</v>
      </c>
      <c r="G21" s="41"/>
      <c r="H21" s="41"/>
      <c r="I21" s="41" t="s">
        <v>1</v>
      </c>
      <c r="J21" s="41"/>
      <c r="K21" s="41"/>
      <c r="L21" s="41" t="s">
        <v>1</v>
      </c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27" t="s">
        <v>73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/>
  <mergeCells count="7">
    <mergeCell ref="B20:D20"/>
    <mergeCell ref="B21:D21"/>
    <mergeCell ref="B6:M6"/>
    <mergeCell ref="B7:M7"/>
    <mergeCell ref="B13:D13"/>
    <mergeCell ref="B16:D16"/>
    <mergeCell ref="B19:D19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2024-05-06T20:13:22Z</dcterms:modified>
  <cp:category/>
  <cp:version/>
  <cp:contentType/>
  <cp:contentStatus/>
</cp:coreProperties>
</file>