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72.16.10.5\Medición y Mejora\2020\2. Mapa de Riesgos\"/>
    </mc:Choice>
  </mc:AlternateContent>
  <xr:revisionPtr revIDLastSave="0" documentId="13_ncr:1_{3B1C0EBA-9F59-46C4-AC30-0115F920AB14}" xr6:coauthVersionLast="45" xr6:coauthVersionMax="45" xr10:uidLastSave="{00000000-0000-0000-0000-000000000000}"/>
  <bookViews>
    <workbookView xWindow="-120" yWindow="-120" windowWidth="20700" windowHeight="11160" xr2:uid="{00000000-000D-0000-FFFF-FFFF00000000}"/>
  </bookViews>
  <sheets>
    <sheet name="Inicio" sheetId="5" r:id="rId1"/>
    <sheet name="1. Mapa Riesgos Institucional" sheetId="8" r:id="rId2"/>
    <sheet name="2. Matriz Riesgos Corrupción" sheetId="9" r:id="rId3"/>
    <sheet name="3.Riesgos_Seguridad " sheetId="3" r:id="rId4"/>
    <sheet name="4.Matriz Peligro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ewe" localSheetId="1">#REF!</definedName>
    <definedName name="_ewe" localSheetId="2">#REF!</definedName>
    <definedName name="_ewe">#REF!</definedName>
    <definedName name="_xlnm._FilterDatabase" localSheetId="3" hidden="1">'3.Riesgos_Seguridad '!$A$11:$D$254</definedName>
    <definedName name="_xlnm._FilterDatabase" localSheetId="4" hidden="1">'4.Matriz Peligros'!$A$10:$XEQ$156</definedName>
    <definedName name="_ñl" localSheetId="1">#REF!</definedName>
    <definedName name="_ñl" localSheetId="2">#REF!</definedName>
    <definedName name="_ñl">#REF!</definedName>
    <definedName name="administrativa" localSheetId="1">#REF!</definedName>
    <definedName name="administrativa" localSheetId="2">#REF!</definedName>
    <definedName name="administrativa" localSheetId="0">#REF!</definedName>
    <definedName name="administrativa">#REF!</definedName>
    <definedName name="Administrativas" localSheetId="1">#REF!</definedName>
    <definedName name="Administrativas" localSheetId="2">#REF!</definedName>
    <definedName name="Administrativas" localSheetId="0">#REF!</definedName>
    <definedName name="Administrativas">#REF!</definedName>
    <definedName name="_xlnm.Print_Area" localSheetId="1">'1. Mapa Riesgos Institucional'!$A$1:$V$48</definedName>
    <definedName name="_xlnm.Print_Area" localSheetId="4">'4.Matriz Peligros'!$A$1:$AT$162</definedName>
    <definedName name="clases">[1]TABLA!$F$2:$F$5</definedName>
    <definedName name="Control_Existente">[2]Hoja4!$H$3:$H$4</definedName>
    <definedName name="departamentos">[1]TABLA!$D$2:$D$36</definedName>
    <definedName name="dsds" localSheetId="1">#REF!</definedName>
    <definedName name="dsds" localSheetId="2">#REF!</definedName>
    <definedName name="dsds">#REF!</definedName>
    <definedName name="EC" localSheetId="1">#REF!</definedName>
    <definedName name="EC" localSheetId="2">#REF!</definedName>
    <definedName name="EC">#REF!</definedName>
    <definedName name="etgrtr" localSheetId="1">#REF!</definedName>
    <definedName name="etgrtr" localSheetId="2">#REF!</definedName>
    <definedName name="etgrtr">#REF!</definedName>
    <definedName name="fd">#REF!</definedName>
    <definedName name="fdfd">#REF!</definedName>
    <definedName name="fdfdfs">#REF!</definedName>
    <definedName name="fgtfhgjuh" localSheetId="1">#REF!</definedName>
    <definedName name="fgtfhgjuh" localSheetId="2">#REF!</definedName>
    <definedName name="fgtfhgjuh">#REF!</definedName>
    <definedName name="GF">#REF!</definedName>
    <definedName name="htuyt">#REF!</definedName>
    <definedName name="Impacto">[2]Hoja4!$F$3:$F$7</definedName>
    <definedName name="jhy" localSheetId="1">#REF!</definedName>
    <definedName name="jhy" localSheetId="2">#REF!</definedName>
    <definedName name="jhy">#REF!</definedName>
    <definedName name="jyjy" localSheetId="1">#REF!</definedName>
    <definedName name="jyjy" localSheetId="2">#REF!</definedName>
    <definedName name="jyjy">#REF!</definedName>
    <definedName name="lgktkfnjbhz" localSheetId="1">#REF!</definedName>
    <definedName name="lgktkfnjbhz" localSheetId="2">#REF!</definedName>
    <definedName name="lgktkfnjbhz">#REF!</definedName>
    <definedName name="Medidas_de_Respuesta">#REF!</definedName>
    <definedName name="Mx_Riesgo_probXimp">[3]AnálisisRC!$B$28:$F$37</definedName>
    <definedName name="nivel">[1]TABLA!$C$2:$C$3</definedName>
    <definedName name="NIVELCONSECUENCIA" localSheetId="1">#REF!</definedName>
    <definedName name="NIVELCONSECUENCIA" localSheetId="2">#REF!</definedName>
    <definedName name="NIVELCONSECUENCIA" localSheetId="0">#REF!</definedName>
    <definedName name="NIVELCONSECUENCIA">#REF!</definedName>
    <definedName name="NIVELDEFICIENCIA" localSheetId="2">#REF!</definedName>
    <definedName name="NIVELDEFICIENCIA" localSheetId="0">#REF!</definedName>
    <definedName name="NIVELDEFICIENCIA">#REF!</definedName>
    <definedName name="NIVELEXPOSICION" localSheetId="2">#REF!</definedName>
    <definedName name="NIVELEXPOSICION" localSheetId="0">#REF!</definedName>
    <definedName name="NIVELEXPOSICION">#REF!</definedName>
    <definedName name="normativa" localSheetId="1">#REF!</definedName>
    <definedName name="normativa" localSheetId="2">#REF!</definedName>
    <definedName name="normativa" localSheetId="0">#REF!</definedName>
    <definedName name="normativa">#REF!</definedName>
    <definedName name="Normativas" localSheetId="1">#REF!</definedName>
    <definedName name="Normativas" localSheetId="2">#REF!</definedName>
    <definedName name="Normativas" localSheetId="0">#REF!</definedName>
    <definedName name="Normativas">#REF!</definedName>
    <definedName name="oo" localSheetId="1">'1. Mapa Riesgos Institucional'!$A$1:$V$18</definedName>
    <definedName name="Opciones_de_Manejo">[2]Hoja4!$G$3:$G$6</definedName>
    <definedName name="p" localSheetId="1">'1. Mapa Riesgos Institucional'!$C$1:$V$12</definedName>
    <definedName name="p" localSheetId="2">'2. Matriz Riesgos Corrupción'!$B$1:$X$15</definedName>
    <definedName name="POIPIOPI" localSheetId="1">#REF!</definedName>
    <definedName name="POIPIOPI" localSheetId="2">#REF!</definedName>
    <definedName name="POIPIOPI">#REF!</definedName>
    <definedName name="Print_Area" localSheetId="1">'1. Mapa Riesgos Institucional'!$A$1:$V$45</definedName>
    <definedName name="Print_Area" localSheetId="2">'2. Matriz Riesgos Corrupción'!$A$1:$X$15</definedName>
    <definedName name="Print_Area" localSheetId="4">'4.Matriz Peligros'!$A$1:$AI$18</definedName>
    <definedName name="Print_Titles" localSheetId="1">'1. Mapa Riesgos Institucional'!#REF!</definedName>
    <definedName name="Print_Titles" localSheetId="2">'2. Matriz Riesgos Corrupción'!#REF!</definedName>
    <definedName name="Probabilidad">[2]Hoja4!$E$3:$E$7</definedName>
    <definedName name="Procesos">[2]Hoja4!$C$3:$C$23</definedName>
    <definedName name="rere" localSheetId="1">#REF!</definedName>
    <definedName name="rere" localSheetId="2">#REF!</definedName>
    <definedName name="rere">#REF!</definedName>
    <definedName name="retre" localSheetId="1">#REF!</definedName>
    <definedName name="retre" localSheetId="2">#REF!</definedName>
    <definedName name="retre">#REF!</definedName>
    <definedName name="rtete" localSheetId="1">#REF!</definedName>
    <definedName name="rtete" localSheetId="2">#REF!</definedName>
    <definedName name="rtete">#REF!</definedName>
    <definedName name="RUTINARIA" localSheetId="0">#REF!</definedName>
    <definedName name="RUTINARIA">#REF!</definedName>
    <definedName name="rytuyy" localSheetId="1">#REF!</definedName>
    <definedName name="rytuyy" localSheetId="2">#REF!</definedName>
    <definedName name="rytuyy">#REF!</definedName>
    <definedName name="tecnologica" localSheetId="1">#REF!</definedName>
    <definedName name="tecnologica" localSheetId="2">#REF!</definedName>
    <definedName name="tecnologica" localSheetId="0">#REF!</definedName>
    <definedName name="tecnologica">#REF!</definedName>
    <definedName name="Tecnologicas" localSheetId="1">#REF!</definedName>
    <definedName name="Tecnologicas" localSheetId="2">#REF!</definedName>
    <definedName name="Tecnologicas" localSheetId="0">#REF!</definedName>
    <definedName name="Tecnologicas">#REF!</definedName>
    <definedName name="Tipo">[2]Hoja4!$D$3:$D$10</definedName>
    <definedName name="Tipo_de_Riesgo" localSheetId="1">#REF!</definedName>
    <definedName name="Tipo_de_Riesgo" localSheetId="2">#REF!</definedName>
    <definedName name="Tipo_de_Riesgo">#REF!</definedName>
    <definedName name="Tipos" localSheetId="1">#REF!</definedName>
    <definedName name="Tipos" localSheetId="2">#REF!</definedName>
    <definedName name="Tipos" localSheetId="0">#REF!</definedName>
    <definedName name="Tipos">#REF!</definedName>
    <definedName name="trterte" localSheetId="1">#REF!</definedName>
    <definedName name="trterte" localSheetId="2">#REF!</definedName>
    <definedName name="trterte">#REF!</definedName>
    <definedName name="trtrtryr" localSheetId="2">#REF!</definedName>
    <definedName name="trtrtryr">#REF!</definedName>
    <definedName name="trvnolodf" localSheetId="2">#REF!</definedName>
    <definedName name="trvnolodf">#REF!</definedName>
    <definedName name="tytrwesd" localSheetId="2">#REF!</definedName>
    <definedName name="tytrwesd">#REF!</definedName>
    <definedName name="vigencia">[1]TABLA!$E$2:$E$5</definedName>
    <definedName name="wew" localSheetId="1">#REF!</definedName>
    <definedName name="wew" localSheetId="2">#REF!</definedName>
    <definedName name="wew">#REF!</definedName>
    <definedName name="yryery" localSheetId="1">#REF!</definedName>
    <definedName name="yryery" localSheetId="2">#REF!</definedName>
    <definedName name="yryery">#REF!</definedName>
    <definedName name="yyuyus" localSheetId="1">#REF!</definedName>
    <definedName name="yyuyus" localSheetId="2">#REF!</definedName>
    <definedName name="yyuyus">#REF!</definedName>
    <definedName name="Z_1044896C_F3B6_4C10_9F34_C684BB1A62A8_.wvu.FilterData" localSheetId="1" hidden="1">'1. Mapa Riesgos Institucional'!#REF!</definedName>
    <definedName name="Z_1044896C_F3B6_4C10_9F34_C684BB1A62A8_.wvu.FilterData" localSheetId="2" hidden="1">'2. Matriz Riesgos Corrupción'!#REF!</definedName>
    <definedName name="Z_1044896C_F3B6_4C10_9F34_C684BB1A62A8_.wvu.PrintArea" localSheetId="1" hidden="1">'1. Mapa Riesgos Institucional'!$C$1:$V$12</definedName>
    <definedName name="Z_1044896C_F3B6_4C10_9F34_C684BB1A62A8_.wvu.PrintArea" localSheetId="2" hidden="1">'2. Matriz Riesgos Corrupción'!$B$1:$X$15</definedName>
    <definedName name="Z_1044896C_F3B6_4C10_9F34_C684BB1A62A8_.wvu.PrintTitles" localSheetId="1" hidden="1">'1. Mapa Riesgos Institucional'!#REF!</definedName>
    <definedName name="Z_1044896C_F3B6_4C10_9F34_C684BB1A62A8_.wvu.PrintTitles" localSheetId="2" hidden="1">'2. Matriz Riesgos Corrupción'!#REF!</definedName>
    <definedName name="Z_343679A1_3DAE_4AB2_92E4_434A7C0F0A5A_.wvu.FilterData" localSheetId="1" hidden="1">'1. Mapa Riesgos Institucional'!#REF!</definedName>
    <definedName name="Z_343679A1_3DAE_4AB2_92E4_434A7C0F0A5A_.wvu.FilterData" localSheetId="2" hidden="1">'2. Matriz Riesgos Corrupción'!#REF!</definedName>
    <definedName name="Z_343679A1_3DAE_4AB2_92E4_434A7C0F0A5A_.wvu.PrintArea" localSheetId="1" hidden="1">'1. Mapa Riesgos Institucional'!$C$1:$V$12</definedName>
    <definedName name="Z_343679A1_3DAE_4AB2_92E4_434A7C0F0A5A_.wvu.PrintArea" localSheetId="2" hidden="1">'2. Matriz Riesgos Corrupción'!$B$1:$X$15</definedName>
    <definedName name="Z_343679A1_3DAE_4AB2_92E4_434A7C0F0A5A_.wvu.PrintTitles" localSheetId="1" hidden="1">'1. Mapa Riesgos Institucional'!#REF!</definedName>
    <definedName name="Z_343679A1_3DAE_4AB2_92E4_434A7C0F0A5A_.wvu.PrintTitles" localSheetId="2" hidden="1">'2. Matriz Riesgos Corrupción'!#REF!</definedName>
    <definedName name="Z_43569314_AE71_4F19_BA39_43BA2BEA7C6D_.wvu.PrintArea" localSheetId="1" hidden="1">'1. Mapa Riesgos Institucional'!$A$1:$V$21</definedName>
    <definedName name="Z_43569314_AE71_4F19_BA39_43BA2BEA7C6D_.wvu.PrintArea" localSheetId="2" hidden="1">'2. Matriz Riesgos Corrupción'!$A$1:$W$16</definedName>
    <definedName name="Z_4B309F04_D590_4263_A4A2_6DB28F0A46CF_.wvu.PrintArea" localSheetId="1" hidden="1">'1. Mapa Riesgos Institucional'!$A$1:$V$21</definedName>
    <definedName name="Z_4B309F04_D590_4263_A4A2_6DB28F0A46CF_.wvu.PrintArea" localSheetId="2" hidden="1">'2. Matriz Riesgos Corrupción'!$A$1:$W$16</definedName>
    <definedName name="Z_62166605_A6CA_4F04_A70A_9FAE79CC38D0_.wvu.PrintArea" localSheetId="1" hidden="1">'1. Mapa Riesgos Institucional'!$A$1:$V$21</definedName>
    <definedName name="Z_62166605_A6CA_4F04_A70A_9FAE79CC38D0_.wvu.PrintArea" localSheetId="2" hidden="1">'2. Matriz Riesgos Corrupción'!$A$1:$W$16</definedName>
    <definedName name="Z_72A528CD_A6E2_4973_BB37_F63B14202F47_.wvu.FilterData" localSheetId="1" hidden="1">'1. Mapa Riesgos Institucional'!#REF!</definedName>
    <definedName name="Z_72A528CD_A6E2_4973_BB37_F63B14202F47_.wvu.FilterData" localSheetId="2" hidden="1">'2. Matriz Riesgos Corrupción'!#REF!</definedName>
    <definedName name="Z_72A528CD_A6E2_4973_BB37_F63B14202F47_.wvu.PrintArea" localSheetId="1" hidden="1">'1. Mapa Riesgos Institucional'!$C$1:$V$12</definedName>
    <definedName name="Z_72A528CD_A6E2_4973_BB37_F63B14202F47_.wvu.PrintArea" localSheetId="2" hidden="1">'2. Matriz Riesgos Corrupción'!$B$1:$X$15</definedName>
    <definedName name="Z_72A528CD_A6E2_4973_BB37_F63B14202F47_.wvu.PrintTitles" localSheetId="1" hidden="1">'1. Mapa Riesgos Institucional'!#REF!</definedName>
    <definedName name="Z_72A528CD_A6E2_4973_BB37_F63B14202F47_.wvu.PrintTitles" localSheetId="2" hidden="1">'2. Matriz Riesgos Corrupción'!#REF!</definedName>
    <definedName name="Z_73F21370_794E_4846_BBCA_680780E9196D_.wvu.FilterData" localSheetId="1" hidden="1">'1. Mapa Riesgos Institucional'!#REF!</definedName>
    <definedName name="Z_73F21370_794E_4846_BBCA_680780E9196D_.wvu.FilterData" localSheetId="2" hidden="1">'2. Matriz Riesgos Corrupción'!#REF!</definedName>
    <definedName name="Z_73F21370_794E_4846_BBCA_680780E9196D_.wvu.PrintArea" localSheetId="1" hidden="1">'1. Mapa Riesgos Institucional'!$C$1:$V$12</definedName>
    <definedName name="Z_73F21370_794E_4846_BBCA_680780E9196D_.wvu.PrintArea" localSheetId="2" hidden="1">'2. Matriz Riesgos Corrupción'!$B$1:$X$15</definedName>
    <definedName name="Z_73F21370_794E_4846_BBCA_680780E9196D_.wvu.PrintTitles" localSheetId="1" hidden="1">'1. Mapa Riesgos Institucional'!#REF!</definedName>
    <definedName name="Z_73F21370_794E_4846_BBCA_680780E9196D_.wvu.PrintTitles" localSheetId="2" hidden="1">'2. Matriz Riesgos Corrupción'!#REF!</definedName>
    <definedName name="Z_84749886_5CA7_43A6_8430_AB5360EC0DA9_.wvu.PrintArea" localSheetId="1" hidden="1">'1. Mapa Riesgos Institucional'!$A$1:$V$21</definedName>
    <definedName name="Z_84749886_5CA7_43A6_8430_AB5360EC0DA9_.wvu.PrintArea" localSheetId="2" hidden="1">'2. Matriz Riesgos Corrupción'!$A$1:$W$16</definedName>
    <definedName name="Z_AFC4DB1E_BD91_4E05_98DF_D504574E60A3_.wvu.FilterData" localSheetId="1" hidden="1">'1. Mapa Riesgos Institucional'!#REF!</definedName>
    <definedName name="Z_AFC4DB1E_BD91_4E05_98DF_D504574E60A3_.wvu.FilterData" localSheetId="2" hidden="1">'2. Matriz Riesgos Corrupción'!#REF!</definedName>
    <definedName name="Z_AFC4DB1E_BD91_4E05_98DF_D504574E60A3_.wvu.PrintArea" localSheetId="1" hidden="1">'1. Mapa Riesgos Institucional'!$C$1:$V$12</definedName>
    <definedName name="Z_AFC4DB1E_BD91_4E05_98DF_D504574E60A3_.wvu.PrintArea" localSheetId="2" hidden="1">'2. Matriz Riesgos Corrupción'!$B$1:$X$15</definedName>
    <definedName name="Z_AFC4DB1E_BD91_4E05_98DF_D504574E60A3_.wvu.PrintTitles" localSheetId="1" hidden="1">'1. Mapa Riesgos Institucional'!#REF!</definedName>
    <definedName name="Z_AFC4DB1E_BD91_4E05_98DF_D504574E60A3_.wvu.PrintTitles" localSheetId="2" hidden="1">'2. Matriz Riesgos Corrupción'!#REF!</definedName>
    <definedName name="Z_CC5BE736_0966_4E9B_AE14_30CCC85031A2_.wvu.FilterData" localSheetId="1" hidden="1">'1. Mapa Riesgos Institucional'!#REF!</definedName>
    <definedName name="Z_CC5BE736_0966_4E9B_AE14_30CCC85031A2_.wvu.FilterData" localSheetId="2" hidden="1">'2. Matriz Riesgos Corrupción'!#REF!</definedName>
    <definedName name="Z_CC5BE736_0966_4E9B_AE14_30CCC85031A2_.wvu.PrintArea" localSheetId="1" hidden="1">'1. Mapa Riesgos Institucional'!$C$1:$V$12</definedName>
    <definedName name="Z_CC5BE736_0966_4E9B_AE14_30CCC85031A2_.wvu.PrintArea" localSheetId="2" hidden="1">'2. Matriz Riesgos Corrupción'!$B$1:$X$15</definedName>
    <definedName name="Z_CC5BE736_0966_4E9B_AE14_30CCC85031A2_.wvu.PrintTitles" localSheetId="1" hidden="1">'1. Mapa Riesgos Institucional'!#REF!</definedName>
    <definedName name="Z_CC5BE736_0966_4E9B_AE14_30CCC85031A2_.wvu.PrintTitles" localSheetId="2" hidden="1">'2. Matriz Riesgos Corrupción'!#REF!</definedName>
    <definedName name="Z_E3CF2C1E_C6A6_4B8B_9107_B8BA173091D5_.wvu.PrintArea" localSheetId="1" hidden="1">'1. Mapa Riesgos Institucional'!$A$1:$V$21</definedName>
    <definedName name="Z_E3CF2C1E_C6A6_4B8B_9107_B8BA173091D5_.wvu.PrintArea" localSheetId="2" hidden="1">'2. Matriz Riesgos Corrupción'!$A$1:$W$16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60" i="4" l="1"/>
  <c r="P160" i="4"/>
  <c r="O160" i="4"/>
  <c r="M160" i="4"/>
  <c r="S159" i="4"/>
  <c r="P159" i="4"/>
  <c r="Q159" i="4" s="1"/>
  <c r="O159" i="4"/>
  <c r="M159" i="4"/>
  <c r="S158" i="4"/>
  <c r="P158" i="4"/>
  <c r="Q158" i="4" s="1"/>
  <c r="O158" i="4"/>
  <c r="M158" i="4"/>
  <c r="S157" i="4"/>
  <c r="P157" i="4"/>
  <c r="Q157" i="4" s="1"/>
  <c r="O157" i="4"/>
  <c r="M157" i="4"/>
  <c r="S156" i="4"/>
  <c r="P156" i="4"/>
  <c r="O156" i="4"/>
  <c r="M156" i="4"/>
  <c r="T155" i="4"/>
  <c r="U155" i="4" s="1"/>
  <c r="V155" i="4" s="1"/>
  <c r="S155" i="4"/>
  <c r="P155" i="4"/>
  <c r="Q155" i="4" s="1"/>
  <c r="O155" i="4"/>
  <c r="M155" i="4"/>
  <c r="S154" i="4"/>
  <c r="P154" i="4"/>
  <c r="Q154" i="4" s="1"/>
  <c r="O154" i="4"/>
  <c r="M154" i="4"/>
  <c r="S153" i="4"/>
  <c r="P153" i="4"/>
  <c r="O153" i="4"/>
  <c r="M153" i="4"/>
  <c r="S152" i="4"/>
  <c r="P152" i="4"/>
  <c r="O152" i="4"/>
  <c r="M152" i="4"/>
  <c r="T151" i="4"/>
  <c r="U151" i="4" s="1"/>
  <c r="V151" i="4" s="1"/>
  <c r="S151" i="4"/>
  <c r="P151" i="4"/>
  <c r="Q151" i="4" s="1"/>
  <c r="O151" i="4"/>
  <c r="M151" i="4"/>
  <c r="S150" i="4"/>
  <c r="P150" i="4"/>
  <c r="O150" i="4"/>
  <c r="M150" i="4"/>
  <c r="S149" i="4"/>
  <c r="P149" i="4"/>
  <c r="Q149" i="4" s="1"/>
  <c r="O149" i="4"/>
  <c r="M149" i="4"/>
  <c r="S148" i="4"/>
  <c r="P148" i="4"/>
  <c r="O148" i="4"/>
  <c r="M148" i="4"/>
  <c r="S147" i="4"/>
  <c r="P147" i="4"/>
  <c r="Q147" i="4" s="1"/>
  <c r="O147" i="4"/>
  <c r="M147" i="4"/>
  <c r="S146" i="4"/>
  <c r="P146" i="4"/>
  <c r="Q146" i="4" s="1"/>
  <c r="O146" i="4"/>
  <c r="M146" i="4"/>
  <c r="S145" i="4"/>
  <c r="P145" i="4"/>
  <c r="Q145" i="4" s="1"/>
  <c r="O145" i="4"/>
  <c r="M145" i="4"/>
  <c r="S144" i="4"/>
  <c r="P144" i="4"/>
  <c r="O144" i="4"/>
  <c r="M144" i="4"/>
  <c r="T143" i="4"/>
  <c r="U143" i="4" s="1"/>
  <c r="V143" i="4" s="1"/>
  <c r="S143" i="4"/>
  <c r="P143" i="4"/>
  <c r="Q143" i="4" s="1"/>
  <c r="O143" i="4"/>
  <c r="M143" i="4"/>
  <c r="S142" i="4"/>
  <c r="P142" i="4"/>
  <c r="Q142" i="4" s="1"/>
  <c r="O142" i="4"/>
  <c r="M142" i="4"/>
  <c r="S141" i="4"/>
  <c r="P141" i="4"/>
  <c r="O141" i="4"/>
  <c r="M141" i="4"/>
  <c r="S140" i="4"/>
  <c r="P140" i="4"/>
  <c r="O140" i="4"/>
  <c r="M140" i="4"/>
  <c r="S139" i="4"/>
  <c r="P139" i="4"/>
  <c r="Q139" i="4" s="1"/>
  <c r="O139" i="4"/>
  <c r="M139" i="4"/>
  <c r="S138" i="4"/>
  <c r="P138" i="4"/>
  <c r="O138" i="4"/>
  <c r="M138" i="4"/>
  <c r="T137" i="4"/>
  <c r="U137" i="4" s="1"/>
  <c r="V137" i="4" s="1"/>
  <c r="S137" i="4"/>
  <c r="P137" i="4"/>
  <c r="Q137" i="4" s="1"/>
  <c r="O137" i="4"/>
  <c r="M137" i="4"/>
  <c r="S136" i="4"/>
  <c r="P136" i="4"/>
  <c r="O136" i="4"/>
  <c r="M136" i="4"/>
  <c r="T135" i="4"/>
  <c r="U135" i="4" s="1"/>
  <c r="V135" i="4" s="1"/>
  <c r="S135" i="4"/>
  <c r="P135" i="4"/>
  <c r="Q135" i="4" s="1"/>
  <c r="O135" i="4"/>
  <c r="M135" i="4"/>
  <c r="S134" i="4"/>
  <c r="P134" i="4"/>
  <c r="Q134" i="4" s="1"/>
  <c r="O134" i="4"/>
  <c r="M134" i="4"/>
  <c r="S133" i="4"/>
  <c r="P133" i="4"/>
  <c r="Q133" i="4" s="1"/>
  <c r="O133" i="4"/>
  <c r="M133" i="4"/>
  <c r="S132" i="4"/>
  <c r="P132" i="4"/>
  <c r="O132" i="4"/>
  <c r="M132" i="4"/>
  <c r="T131" i="4"/>
  <c r="U131" i="4" s="1"/>
  <c r="V131" i="4" s="1"/>
  <c r="S131" i="4"/>
  <c r="P131" i="4"/>
  <c r="Q131" i="4" s="1"/>
  <c r="O131" i="4"/>
  <c r="M131" i="4"/>
  <c r="S130" i="4"/>
  <c r="P130" i="4"/>
  <c r="Q130" i="4" s="1"/>
  <c r="O130" i="4"/>
  <c r="M130" i="4"/>
  <c r="S129" i="4"/>
  <c r="P129" i="4"/>
  <c r="Q129" i="4" s="1"/>
  <c r="O129" i="4"/>
  <c r="M129" i="4"/>
  <c r="S128" i="4"/>
  <c r="P128" i="4"/>
  <c r="O128" i="4"/>
  <c r="M128" i="4"/>
  <c r="S127" i="4"/>
  <c r="P127" i="4"/>
  <c r="Q127" i="4" s="1"/>
  <c r="O127" i="4"/>
  <c r="M127" i="4"/>
  <c r="S126" i="4"/>
  <c r="P126" i="4"/>
  <c r="Q126" i="4" s="1"/>
  <c r="O126" i="4"/>
  <c r="M126" i="4"/>
  <c r="S125" i="4"/>
  <c r="P125" i="4"/>
  <c r="Q125" i="4" s="1"/>
  <c r="O125" i="4"/>
  <c r="M125" i="4"/>
  <c r="S124" i="4"/>
  <c r="P124" i="4"/>
  <c r="O124" i="4"/>
  <c r="M124" i="4"/>
  <c r="T123" i="4"/>
  <c r="U123" i="4" s="1"/>
  <c r="V123" i="4" s="1"/>
  <c r="S123" i="4"/>
  <c r="P123" i="4"/>
  <c r="Q123" i="4" s="1"/>
  <c r="O123" i="4"/>
  <c r="M123" i="4"/>
  <c r="S122" i="4"/>
  <c r="P122" i="4"/>
  <c r="Q122" i="4" s="1"/>
  <c r="O122" i="4"/>
  <c r="M122" i="4"/>
  <c r="S121" i="4"/>
  <c r="P121" i="4"/>
  <c r="O121" i="4"/>
  <c r="M121" i="4"/>
  <c r="S120" i="4"/>
  <c r="P120" i="4"/>
  <c r="O120" i="4"/>
  <c r="M120" i="4"/>
  <c r="S119" i="4"/>
  <c r="P119" i="4"/>
  <c r="Q119" i="4" s="1"/>
  <c r="O119" i="4"/>
  <c r="M119" i="4"/>
  <c r="S118" i="4"/>
  <c r="P118" i="4"/>
  <c r="O118" i="4"/>
  <c r="M118" i="4"/>
  <c r="S117" i="4"/>
  <c r="P117" i="4"/>
  <c r="Q117" i="4" s="1"/>
  <c r="O117" i="4"/>
  <c r="M117" i="4"/>
  <c r="S116" i="4"/>
  <c r="P116" i="4"/>
  <c r="O116" i="4"/>
  <c r="M116" i="4"/>
  <c r="S115" i="4"/>
  <c r="P115" i="4"/>
  <c r="Q115" i="4" s="1"/>
  <c r="O115" i="4"/>
  <c r="M115" i="4"/>
  <c r="S114" i="4"/>
  <c r="P114" i="4"/>
  <c r="Q114" i="4" s="1"/>
  <c r="O114" i="4"/>
  <c r="M114" i="4"/>
  <c r="T113" i="4"/>
  <c r="U113" i="4" s="1"/>
  <c r="V113" i="4" s="1"/>
  <c r="S113" i="4"/>
  <c r="P113" i="4"/>
  <c r="Q113" i="4" s="1"/>
  <c r="O113" i="4"/>
  <c r="M113" i="4"/>
  <c r="S112" i="4"/>
  <c r="P112" i="4"/>
  <c r="O112" i="4"/>
  <c r="M112" i="4"/>
  <c r="T111" i="4"/>
  <c r="U111" i="4" s="1"/>
  <c r="V111" i="4" s="1"/>
  <c r="S111" i="4"/>
  <c r="P111" i="4"/>
  <c r="Q111" i="4" s="1"/>
  <c r="O111" i="4"/>
  <c r="M111" i="4"/>
  <c r="S110" i="4"/>
  <c r="P110" i="4"/>
  <c r="Q110" i="4" s="1"/>
  <c r="O110" i="4"/>
  <c r="M110" i="4"/>
  <c r="S109" i="4"/>
  <c r="P109" i="4"/>
  <c r="O109" i="4"/>
  <c r="M109" i="4"/>
  <c r="S108" i="4"/>
  <c r="P108" i="4"/>
  <c r="O108" i="4"/>
  <c r="M108" i="4"/>
  <c r="S107" i="4"/>
  <c r="P107" i="4"/>
  <c r="Q107" i="4" s="1"/>
  <c r="O107" i="4"/>
  <c r="M107" i="4"/>
  <c r="S106" i="4"/>
  <c r="P106" i="4"/>
  <c r="O106" i="4"/>
  <c r="M106" i="4"/>
  <c r="T105" i="4"/>
  <c r="U105" i="4" s="1"/>
  <c r="V105" i="4" s="1"/>
  <c r="S105" i="4"/>
  <c r="P105" i="4"/>
  <c r="Q105" i="4" s="1"/>
  <c r="O105" i="4"/>
  <c r="M105" i="4"/>
  <c r="S104" i="4"/>
  <c r="P104" i="4"/>
  <c r="O104" i="4"/>
  <c r="M104" i="4"/>
  <c r="T103" i="4"/>
  <c r="U103" i="4" s="1"/>
  <c r="V103" i="4" s="1"/>
  <c r="S103" i="4"/>
  <c r="P103" i="4"/>
  <c r="Q103" i="4" s="1"/>
  <c r="O103" i="4"/>
  <c r="M103" i="4"/>
  <c r="S102" i="4"/>
  <c r="P102" i="4"/>
  <c r="Q102" i="4" s="1"/>
  <c r="O102" i="4"/>
  <c r="M102" i="4"/>
  <c r="S101" i="4"/>
  <c r="P101" i="4"/>
  <c r="Q101" i="4" s="1"/>
  <c r="O101" i="4"/>
  <c r="M101" i="4"/>
  <c r="S100" i="4"/>
  <c r="P100" i="4"/>
  <c r="O100" i="4"/>
  <c r="M100" i="4"/>
  <c r="T99" i="4"/>
  <c r="U99" i="4" s="1"/>
  <c r="V99" i="4" s="1"/>
  <c r="S99" i="4"/>
  <c r="P99" i="4"/>
  <c r="Q99" i="4" s="1"/>
  <c r="O99" i="4"/>
  <c r="M99" i="4"/>
  <c r="S98" i="4"/>
  <c r="P98" i="4"/>
  <c r="Q98" i="4" s="1"/>
  <c r="O98" i="4"/>
  <c r="M98" i="4"/>
  <c r="S97" i="4"/>
  <c r="P97" i="4"/>
  <c r="Q97" i="4" s="1"/>
  <c r="O97" i="4"/>
  <c r="M97" i="4"/>
  <c r="S96" i="4"/>
  <c r="P96" i="4"/>
  <c r="O96" i="4"/>
  <c r="M96" i="4"/>
  <c r="S95" i="4"/>
  <c r="P95" i="4"/>
  <c r="Q95" i="4" s="1"/>
  <c r="O95" i="4"/>
  <c r="M95" i="4"/>
  <c r="S94" i="4"/>
  <c r="P94" i="4"/>
  <c r="Q94" i="4" s="1"/>
  <c r="O94" i="4"/>
  <c r="M94" i="4"/>
  <c r="S92" i="4"/>
  <c r="P92" i="4"/>
  <c r="Q92" i="4" s="1"/>
  <c r="O92" i="4"/>
  <c r="M92" i="4"/>
  <c r="S91" i="4"/>
  <c r="P91" i="4"/>
  <c r="O91" i="4"/>
  <c r="M91" i="4"/>
  <c r="T90" i="4"/>
  <c r="U90" i="4" s="1"/>
  <c r="V90" i="4" s="1"/>
  <c r="S90" i="4"/>
  <c r="P90" i="4"/>
  <c r="Q90" i="4" s="1"/>
  <c r="O90" i="4"/>
  <c r="M90" i="4"/>
  <c r="S89" i="4"/>
  <c r="P89" i="4"/>
  <c r="Q89" i="4" s="1"/>
  <c r="O89" i="4"/>
  <c r="M89" i="4"/>
  <c r="S88" i="4"/>
  <c r="P88" i="4"/>
  <c r="O88" i="4"/>
  <c r="M88" i="4"/>
  <c r="S87" i="4"/>
  <c r="P87" i="4"/>
  <c r="O87" i="4"/>
  <c r="M87" i="4"/>
  <c r="S86" i="4"/>
  <c r="P86" i="4"/>
  <c r="Q86" i="4" s="1"/>
  <c r="O86" i="4"/>
  <c r="M86" i="4"/>
  <c r="S85" i="4"/>
  <c r="P85" i="4"/>
  <c r="O85" i="4"/>
  <c r="M85" i="4"/>
  <c r="S84" i="4"/>
  <c r="P84" i="4"/>
  <c r="Q84" i="4" s="1"/>
  <c r="O84" i="4"/>
  <c r="M84" i="4"/>
  <c r="S83" i="4"/>
  <c r="P83" i="4"/>
  <c r="O83" i="4"/>
  <c r="M83" i="4"/>
  <c r="S82" i="4"/>
  <c r="P82" i="4"/>
  <c r="Q82" i="4" s="1"/>
  <c r="O82" i="4"/>
  <c r="M82" i="4"/>
  <c r="S81" i="4"/>
  <c r="P81" i="4"/>
  <c r="Q81" i="4" s="1"/>
  <c r="O81" i="4"/>
  <c r="M81" i="4"/>
  <c r="T80" i="4"/>
  <c r="U80" i="4" s="1"/>
  <c r="V80" i="4" s="1"/>
  <c r="S80" i="4"/>
  <c r="P80" i="4"/>
  <c r="Q80" i="4" s="1"/>
  <c r="O80" i="4"/>
  <c r="M80" i="4"/>
  <c r="S79" i="4"/>
  <c r="P79" i="4"/>
  <c r="O79" i="4"/>
  <c r="M79" i="4"/>
  <c r="T78" i="4"/>
  <c r="U78" i="4" s="1"/>
  <c r="V78" i="4" s="1"/>
  <c r="S78" i="4"/>
  <c r="P78" i="4"/>
  <c r="Q78" i="4" s="1"/>
  <c r="O78" i="4"/>
  <c r="M78" i="4"/>
  <c r="Y77" i="4"/>
  <c r="Z77" i="4" s="1"/>
  <c r="U77" i="4"/>
  <c r="V77" i="4" s="1"/>
  <c r="S77" i="4"/>
  <c r="P77" i="4"/>
  <c r="T77" i="4" s="1"/>
  <c r="O77" i="4"/>
  <c r="M77" i="4"/>
  <c r="U76" i="4"/>
  <c r="V76" i="4" s="1"/>
  <c r="S76" i="4"/>
  <c r="P76" i="4"/>
  <c r="T76" i="4" s="1"/>
  <c r="O76" i="4"/>
  <c r="M76" i="4"/>
  <c r="U75" i="4"/>
  <c r="V75" i="4" s="1"/>
  <c r="S75" i="4"/>
  <c r="Q75" i="4"/>
  <c r="P75" i="4"/>
  <c r="T75" i="4" s="1"/>
  <c r="O75" i="4"/>
  <c r="M75" i="4"/>
  <c r="S74" i="4"/>
  <c r="P74" i="4"/>
  <c r="T74" i="4" s="1"/>
  <c r="U74" i="4" s="1"/>
  <c r="V74" i="4" s="1"/>
  <c r="O74" i="4"/>
  <c r="M74" i="4"/>
  <c r="S73" i="4"/>
  <c r="P73" i="4"/>
  <c r="O73" i="4"/>
  <c r="M73" i="4"/>
  <c r="S72" i="4"/>
  <c r="P72" i="4"/>
  <c r="T72" i="4" s="1"/>
  <c r="U72" i="4" s="1"/>
  <c r="V72" i="4" s="1"/>
  <c r="O72" i="4"/>
  <c r="M72" i="4"/>
  <c r="T71" i="4"/>
  <c r="U71" i="4" s="1"/>
  <c r="V71" i="4" s="1"/>
  <c r="S71" i="4"/>
  <c r="P71" i="4"/>
  <c r="Q71" i="4" s="1"/>
  <c r="O71" i="4"/>
  <c r="M71" i="4"/>
  <c r="S70" i="4"/>
  <c r="P70" i="4"/>
  <c r="T70" i="4" s="1"/>
  <c r="U70" i="4" s="1"/>
  <c r="V70" i="4" s="1"/>
  <c r="O70" i="4"/>
  <c r="M70" i="4"/>
  <c r="S69" i="4"/>
  <c r="Q69" i="4"/>
  <c r="P69" i="4"/>
  <c r="T69" i="4" s="1"/>
  <c r="U69" i="4" s="1"/>
  <c r="V69" i="4" s="1"/>
  <c r="O69" i="4"/>
  <c r="M69" i="4"/>
  <c r="T68" i="4"/>
  <c r="U68" i="4" s="1"/>
  <c r="V68" i="4" s="1"/>
  <c r="S68" i="4"/>
  <c r="P68" i="4"/>
  <c r="Q68" i="4" s="1"/>
  <c r="O68" i="4"/>
  <c r="M68" i="4"/>
  <c r="S67" i="4"/>
  <c r="P67" i="4"/>
  <c r="Q67" i="4" s="1"/>
  <c r="O67" i="4"/>
  <c r="M67" i="4"/>
  <c r="S66" i="4"/>
  <c r="P66" i="4"/>
  <c r="T66" i="4" s="1"/>
  <c r="U66" i="4" s="1"/>
  <c r="V66" i="4" s="1"/>
  <c r="O66" i="4"/>
  <c r="M66" i="4"/>
  <c r="S65" i="4"/>
  <c r="P65" i="4"/>
  <c r="O65" i="4"/>
  <c r="M65" i="4"/>
  <c r="S64" i="4"/>
  <c r="P64" i="4"/>
  <c r="T64" i="4" s="1"/>
  <c r="U64" i="4" s="1"/>
  <c r="V64" i="4" s="1"/>
  <c r="O64" i="4"/>
  <c r="M64" i="4"/>
  <c r="T63" i="4"/>
  <c r="U63" i="4" s="1"/>
  <c r="V63" i="4" s="1"/>
  <c r="S63" i="4"/>
  <c r="P63" i="4"/>
  <c r="Q63" i="4" s="1"/>
  <c r="O63" i="4"/>
  <c r="M63" i="4"/>
  <c r="S62" i="4"/>
  <c r="P62" i="4"/>
  <c r="T62" i="4" s="1"/>
  <c r="U62" i="4" s="1"/>
  <c r="V62" i="4" s="1"/>
  <c r="O62" i="4"/>
  <c r="M62" i="4"/>
  <c r="T61" i="4"/>
  <c r="U61" i="4" s="1"/>
  <c r="V61" i="4" s="1"/>
  <c r="S61" i="4"/>
  <c r="P61" i="4"/>
  <c r="Q61" i="4" s="1"/>
  <c r="O61" i="4"/>
  <c r="M61" i="4"/>
  <c r="S60" i="4"/>
  <c r="P60" i="4"/>
  <c r="Q60" i="4" s="1"/>
  <c r="O60" i="4"/>
  <c r="M60" i="4"/>
  <c r="S59" i="4"/>
  <c r="P59" i="4"/>
  <c r="T59" i="4" s="1"/>
  <c r="U59" i="4" s="1"/>
  <c r="V59" i="4" s="1"/>
  <c r="O59" i="4"/>
  <c r="M59" i="4"/>
  <c r="S58" i="4"/>
  <c r="P58" i="4"/>
  <c r="T58" i="4" s="1"/>
  <c r="U58" i="4" s="1"/>
  <c r="V58" i="4" s="1"/>
  <c r="O58" i="4"/>
  <c r="M58" i="4"/>
  <c r="S57" i="4"/>
  <c r="P57" i="4"/>
  <c r="O57" i="4"/>
  <c r="M57" i="4"/>
  <c r="S56" i="4"/>
  <c r="P56" i="4"/>
  <c r="T56" i="4" s="1"/>
  <c r="U56" i="4" s="1"/>
  <c r="V56" i="4" s="1"/>
  <c r="O56" i="4"/>
  <c r="M56" i="4"/>
  <c r="S55" i="4"/>
  <c r="P55" i="4"/>
  <c r="Q55" i="4" s="1"/>
  <c r="O55" i="4"/>
  <c r="M55" i="4"/>
  <c r="S54" i="4"/>
  <c r="P54" i="4"/>
  <c r="T54" i="4" s="1"/>
  <c r="U54" i="4" s="1"/>
  <c r="V54" i="4" s="1"/>
  <c r="O54" i="4"/>
  <c r="M54" i="4"/>
  <c r="T53" i="4"/>
  <c r="U53" i="4" s="1"/>
  <c r="V53" i="4" s="1"/>
  <c r="S53" i="4"/>
  <c r="P53" i="4"/>
  <c r="Q53" i="4" s="1"/>
  <c r="O53" i="4"/>
  <c r="M53" i="4"/>
  <c r="S52" i="4"/>
  <c r="P52" i="4"/>
  <c r="Q52" i="4" s="1"/>
  <c r="O52" i="4"/>
  <c r="M52" i="4"/>
  <c r="S51" i="4"/>
  <c r="P51" i="4"/>
  <c r="T51" i="4" s="1"/>
  <c r="U51" i="4" s="1"/>
  <c r="V51" i="4" s="1"/>
  <c r="O51" i="4"/>
  <c r="M51" i="4"/>
  <c r="S50" i="4"/>
  <c r="Q50" i="4"/>
  <c r="P50" i="4"/>
  <c r="T50" i="4" s="1"/>
  <c r="U50" i="4" s="1"/>
  <c r="V50" i="4" s="1"/>
  <c r="O50" i="4"/>
  <c r="M50" i="4"/>
  <c r="S49" i="4"/>
  <c r="P49" i="4"/>
  <c r="T49" i="4" s="1"/>
  <c r="U49" i="4" s="1"/>
  <c r="V49" i="4" s="1"/>
  <c r="O49" i="4"/>
  <c r="M49" i="4"/>
  <c r="T48" i="4"/>
  <c r="U48" i="4" s="1"/>
  <c r="V48" i="4" s="1"/>
  <c r="S48" i="4"/>
  <c r="P48" i="4"/>
  <c r="Q48" i="4" s="1"/>
  <c r="O48" i="4"/>
  <c r="M48" i="4"/>
  <c r="S47" i="4"/>
  <c r="P47" i="4"/>
  <c r="Q47" i="4" s="1"/>
  <c r="O47" i="4"/>
  <c r="M47" i="4"/>
  <c r="S46" i="4"/>
  <c r="P46" i="4"/>
  <c r="T46" i="4" s="1"/>
  <c r="U46" i="4" s="1"/>
  <c r="V46" i="4" s="1"/>
  <c r="O46" i="4"/>
  <c r="M46" i="4"/>
  <c r="S45" i="4"/>
  <c r="P45" i="4"/>
  <c r="T45" i="4" s="1"/>
  <c r="U45" i="4" s="1"/>
  <c r="V45" i="4" s="1"/>
  <c r="O45" i="4"/>
  <c r="M45" i="4"/>
  <c r="T44" i="4"/>
  <c r="U44" i="4" s="1"/>
  <c r="V44" i="4" s="1"/>
  <c r="S44" i="4"/>
  <c r="P44" i="4"/>
  <c r="Q44" i="4" s="1"/>
  <c r="O44" i="4"/>
  <c r="M44" i="4"/>
  <c r="T43" i="4"/>
  <c r="U43" i="4" s="1"/>
  <c r="V43" i="4" s="1"/>
  <c r="S43" i="4"/>
  <c r="Q43" i="4"/>
  <c r="P43" i="4"/>
  <c r="O43" i="4"/>
  <c r="M43" i="4"/>
  <c r="S42" i="4"/>
  <c r="P42" i="4"/>
  <c r="T42" i="4" s="1"/>
  <c r="U42" i="4" s="1"/>
  <c r="V42" i="4" s="1"/>
  <c r="O42" i="4"/>
  <c r="M42" i="4"/>
  <c r="S41" i="4"/>
  <c r="P41" i="4"/>
  <c r="T41" i="4" s="1"/>
  <c r="U41" i="4" s="1"/>
  <c r="V41" i="4" s="1"/>
  <c r="O41" i="4"/>
  <c r="M41" i="4"/>
  <c r="S40" i="4"/>
  <c r="P40" i="4"/>
  <c r="T40" i="4" s="1"/>
  <c r="U40" i="4" s="1"/>
  <c r="V40" i="4" s="1"/>
  <c r="O40" i="4"/>
  <c r="M40" i="4"/>
  <c r="T38" i="4"/>
  <c r="U38" i="4" s="1"/>
  <c r="V38" i="4" s="1"/>
  <c r="S38" i="4"/>
  <c r="P38" i="4"/>
  <c r="Q38" i="4" s="1"/>
  <c r="O38" i="4"/>
  <c r="M38" i="4"/>
  <c r="S37" i="4"/>
  <c r="P37" i="4"/>
  <c r="T37" i="4" s="1"/>
  <c r="U37" i="4" s="1"/>
  <c r="V37" i="4" s="1"/>
  <c r="O37" i="4"/>
  <c r="M37" i="4"/>
  <c r="S36" i="4"/>
  <c r="P36" i="4"/>
  <c r="T36" i="4" s="1"/>
  <c r="U36" i="4" s="1"/>
  <c r="V36" i="4" s="1"/>
  <c r="O36" i="4"/>
  <c r="M36" i="4"/>
  <c r="S35" i="4"/>
  <c r="P35" i="4"/>
  <c r="T35" i="4" s="1"/>
  <c r="U35" i="4" s="1"/>
  <c r="V35" i="4" s="1"/>
  <c r="O35" i="4"/>
  <c r="M35" i="4"/>
  <c r="T34" i="4"/>
  <c r="U34" i="4" s="1"/>
  <c r="V34" i="4" s="1"/>
  <c r="S34" i="4"/>
  <c r="P34" i="4"/>
  <c r="Q34" i="4" s="1"/>
  <c r="O34" i="4"/>
  <c r="M34" i="4"/>
  <c r="S33" i="4"/>
  <c r="P33" i="4"/>
  <c r="Q33" i="4" s="1"/>
  <c r="O33" i="4"/>
  <c r="M33" i="4"/>
  <c r="S32" i="4"/>
  <c r="P32" i="4"/>
  <c r="T32" i="4" s="1"/>
  <c r="U32" i="4" s="1"/>
  <c r="V32" i="4" s="1"/>
  <c r="O32" i="4"/>
  <c r="M32" i="4"/>
  <c r="S31" i="4"/>
  <c r="P31" i="4"/>
  <c r="T31" i="4" s="1"/>
  <c r="U31" i="4" s="1"/>
  <c r="V31" i="4" s="1"/>
  <c r="O31" i="4"/>
  <c r="M31" i="4"/>
  <c r="T30" i="4"/>
  <c r="U30" i="4" s="1"/>
  <c r="V30" i="4" s="1"/>
  <c r="S30" i="4"/>
  <c r="P30" i="4"/>
  <c r="Q30" i="4" s="1"/>
  <c r="O30" i="4"/>
  <c r="M30" i="4"/>
  <c r="S29" i="4"/>
  <c r="P29" i="4"/>
  <c r="Q29" i="4" s="1"/>
  <c r="O29" i="4"/>
  <c r="M29" i="4"/>
  <c r="S28" i="4"/>
  <c r="P28" i="4"/>
  <c r="T28" i="4" s="1"/>
  <c r="U28" i="4" s="1"/>
  <c r="V28" i="4" s="1"/>
  <c r="O28" i="4"/>
  <c r="M28" i="4"/>
  <c r="S27" i="4"/>
  <c r="P27" i="4"/>
  <c r="T27" i="4" s="1"/>
  <c r="U27" i="4" s="1"/>
  <c r="V27" i="4" s="1"/>
  <c r="O27" i="4"/>
  <c r="M27" i="4"/>
  <c r="T26" i="4"/>
  <c r="U26" i="4" s="1"/>
  <c r="V26" i="4" s="1"/>
  <c r="S26" i="4"/>
  <c r="P26" i="4"/>
  <c r="Q26" i="4" s="1"/>
  <c r="O26" i="4"/>
  <c r="M26" i="4"/>
  <c r="S25" i="4"/>
  <c r="P25" i="4"/>
  <c r="Q25" i="4" s="1"/>
  <c r="O25" i="4"/>
  <c r="M25" i="4"/>
  <c r="S24" i="4"/>
  <c r="P24" i="4"/>
  <c r="T24" i="4" s="1"/>
  <c r="U24" i="4" s="1"/>
  <c r="V24" i="4" s="1"/>
  <c r="O24" i="4"/>
  <c r="M24" i="4"/>
  <c r="S23" i="4"/>
  <c r="P23" i="4"/>
  <c r="T23" i="4" s="1"/>
  <c r="U23" i="4" s="1"/>
  <c r="V23" i="4" s="1"/>
  <c r="O23" i="4"/>
  <c r="M23" i="4"/>
  <c r="T22" i="4"/>
  <c r="U22" i="4" s="1"/>
  <c r="V22" i="4" s="1"/>
  <c r="S22" i="4"/>
  <c r="P22" i="4"/>
  <c r="Q22" i="4" s="1"/>
  <c r="O22" i="4"/>
  <c r="M22" i="4"/>
  <c r="S21" i="4"/>
  <c r="P21" i="4"/>
  <c r="Q21" i="4" s="1"/>
  <c r="O21" i="4"/>
  <c r="M21" i="4"/>
  <c r="S20" i="4"/>
  <c r="P20" i="4"/>
  <c r="T20" i="4" s="1"/>
  <c r="U20" i="4" s="1"/>
  <c r="V20" i="4" s="1"/>
  <c r="O20" i="4"/>
  <c r="M20" i="4"/>
  <c r="S19" i="4"/>
  <c r="P19" i="4"/>
  <c r="T19" i="4" s="1"/>
  <c r="U19" i="4" s="1"/>
  <c r="V19" i="4" s="1"/>
  <c r="O19" i="4"/>
  <c r="M19" i="4"/>
  <c r="T18" i="4"/>
  <c r="U18" i="4" s="1"/>
  <c r="V18" i="4" s="1"/>
  <c r="S18" i="4"/>
  <c r="P18" i="4"/>
  <c r="Q18" i="4" s="1"/>
  <c r="O18" i="4"/>
  <c r="M18" i="4"/>
  <c r="S17" i="4"/>
  <c r="P17" i="4"/>
  <c r="T17" i="4" s="1"/>
  <c r="U17" i="4" s="1"/>
  <c r="V17" i="4" s="1"/>
  <c r="O17" i="4"/>
  <c r="M17" i="4"/>
  <c r="S16" i="4"/>
  <c r="P16" i="4"/>
  <c r="T16" i="4" s="1"/>
  <c r="U16" i="4" s="1"/>
  <c r="V16" i="4" s="1"/>
  <c r="O16" i="4"/>
  <c r="M16" i="4"/>
  <c r="S15" i="4"/>
  <c r="P15" i="4"/>
  <c r="T15" i="4" s="1"/>
  <c r="U15" i="4" s="1"/>
  <c r="V15" i="4" s="1"/>
  <c r="O15" i="4"/>
  <c r="M15" i="4"/>
  <c r="T14" i="4"/>
  <c r="U14" i="4" s="1"/>
  <c r="V14" i="4" s="1"/>
  <c r="S14" i="4"/>
  <c r="P14" i="4"/>
  <c r="Q14" i="4" s="1"/>
  <c r="O14" i="4"/>
  <c r="M14" i="4"/>
  <c r="S13" i="4"/>
  <c r="P13" i="4"/>
  <c r="Q13" i="4" s="1"/>
  <c r="O13" i="4"/>
  <c r="M13" i="4"/>
  <c r="S12" i="4"/>
  <c r="P12" i="4"/>
  <c r="T12" i="4" s="1"/>
  <c r="U12" i="4" s="1"/>
  <c r="V12" i="4" s="1"/>
  <c r="O12" i="4"/>
  <c r="M12" i="4"/>
  <c r="S11" i="4"/>
  <c r="P11" i="4"/>
  <c r="T11" i="4" s="1"/>
  <c r="U11" i="4" s="1"/>
  <c r="V11" i="4" s="1"/>
  <c r="O11" i="4"/>
  <c r="M11" i="4"/>
  <c r="Q17" i="4" l="1"/>
  <c r="Q37" i="4"/>
  <c r="Q42" i="4"/>
  <c r="Q51" i="4"/>
  <c r="T60" i="4"/>
  <c r="U60" i="4" s="1"/>
  <c r="V60" i="4" s="1"/>
  <c r="T95" i="4"/>
  <c r="U95" i="4" s="1"/>
  <c r="V95" i="4" s="1"/>
  <c r="T107" i="4"/>
  <c r="U107" i="4" s="1"/>
  <c r="V107" i="4" s="1"/>
  <c r="T127" i="4"/>
  <c r="U127" i="4" s="1"/>
  <c r="V127" i="4" s="1"/>
  <c r="T139" i="4"/>
  <c r="U139" i="4" s="1"/>
  <c r="V139" i="4" s="1"/>
  <c r="Q12" i="4"/>
  <c r="T13" i="4"/>
  <c r="U13" i="4" s="1"/>
  <c r="V13" i="4" s="1"/>
  <c r="Q16" i="4"/>
  <c r="Q20" i="4"/>
  <c r="T21" i="4"/>
  <c r="U21" i="4" s="1"/>
  <c r="V21" i="4" s="1"/>
  <c r="Q24" i="4"/>
  <c r="T25" i="4"/>
  <c r="U25" i="4" s="1"/>
  <c r="V25" i="4" s="1"/>
  <c r="Q28" i="4"/>
  <c r="T29" i="4"/>
  <c r="U29" i="4" s="1"/>
  <c r="V29" i="4" s="1"/>
  <c r="Q32" i="4"/>
  <c r="T33" i="4"/>
  <c r="U33" i="4" s="1"/>
  <c r="V33" i="4" s="1"/>
  <c r="Q36" i="4"/>
  <c r="Q41" i="4"/>
  <c r="Q46" i="4"/>
  <c r="T47" i="4"/>
  <c r="U47" i="4" s="1"/>
  <c r="V47" i="4" s="1"/>
  <c r="T52" i="4"/>
  <c r="U52" i="4" s="1"/>
  <c r="V52" i="4" s="1"/>
  <c r="T55" i="4"/>
  <c r="U55" i="4" s="1"/>
  <c r="V55" i="4" s="1"/>
  <c r="Q59" i="4"/>
  <c r="T67" i="4"/>
  <c r="U67" i="4" s="1"/>
  <c r="V67" i="4" s="1"/>
  <c r="T102" i="4"/>
  <c r="U102" i="4" s="1"/>
  <c r="V102" i="4" s="1"/>
  <c r="T134" i="4"/>
  <c r="U134" i="4" s="1"/>
  <c r="V134" i="4" s="1"/>
  <c r="T159" i="4"/>
  <c r="U159" i="4" s="1"/>
  <c r="V159" i="4" s="1"/>
  <c r="Q23" i="4"/>
  <c r="Q49" i="4"/>
  <c r="Q76" i="4"/>
  <c r="T82" i="4"/>
  <c r="U82" i="4" s="1"/>
  <c r="V82" i="4" s="1"/>
  <c r="T101" i="4"/>
  <c r="U101" i="4" s="1"/>
  <c r="V101" i="4" s="1"/>
  <c r="T115" i="4"/>
  <c r="U115" i="4" s="1"/>
  <c r="V115" i="4" s="1"/>
  <c r="T133" i="4"/>
  <c r="U133" i="4" s="1"/>
  <c r="V133" i="4" s="1"/>
  <c r="T145" i="4"/>
  <c r="U145" i="4" s="1"/>
  <c r="V145" i="4" s="1"/>
  <c r="Q11" i="4"/>
  <c r="Q15" i="4"/>
  <c r="Q19" i="4"/>
  <c r="Q27" i="4"/>
  <c r="Q31" i="4"/>
  <c r="Q35" i="4"/>
  <c r="Q40" i="4"/>
  <c r="Q45" i="4"/>
  <c r="T86" i="4"/>
  <c r="U86" i="4" s="1"/>
  <c r="V86" i="4" s="1"/>
  <c r="T98" i="4"/>
  <c r="U98" i="4" s="1"/>
  <c r="V98" i="4" s="1"/>
  <c r="T110" i="4"/>
  <c r="U110" i="4" s="1"/>
  <c r="V110" i="4" s="1"/>
  <c r="T119" i="4"/>
  <c r="U119" i="4" s="1"/>
  <c r="V119" i="4" s="1"/>
  <c r="T130" i="4"/>
  <c r="U130" i="4" s="1"/>
  <c r="V130" i="4" s="1"/>
  <c r="T142" i="4"/>
  <c r="U142" i="4" s="1"/>
  <c r="V142" i="4" s="1"/>
  <c r="T147" i="4"/>
  <c r="U147" i="4" s="1"/>
  <c r="V147" i="4" s="1"/>
  <c r="Q88" i="4"/>
  <c r="T88" i="4"/>
  <c r="U88" i="4" s="1"/>
  <c r="V88" i="4" s="1"/>
  <c r="Q150" i="4"/>
  <c r="T150" i="4"/>
  <c r="U150" i="4" s="1"/>
  <c r="V150" i="4" s="1"/>
  <c r="Q136" i="4"/>
  <c r="T136" i="4"/>
  <c r="U136" i="4" s="1"/>
  <c r="V136" i="4" s="1"/>
  <c r="Q138" i="4"/>
  <c r="T138" i="4"/>
  <c r="U138" i="4" s="1"/>
  <c r="V138" i="4" s="1"/>
  <c r="Q66" i="4"/>
  <c r="Q74" i="4"/>
  <c r="Q109" i="4"/>
  <c r="T109" i="4"/>
  <c r="U109" i="4" s="1"/>
  <c r="V109" i="4" s="1"/>
  <c r="T57" i="4"/>
  <c r="U57" i="4" s="1"/>
  <c r="V57" i="4" s="1"/>
  <c r="Q57" i="4"/>
  <c r="Q118" i="4"/>
  <c r="T118" i="4"/>
  <c r="U118" i="4" s="1"/>
  <c r="V118" i="4" s="1"/>
  <c r="Q156" i="4"/>
  <c r="T156" i="4"/>
  <c r="U156" i="4" s="1"/>
  <c r="V156" i="4" s="1"/>
  <c r="Q58" i="4"/>
  <c r="Q85" i="4"/>
  <c r="T85" i="4"/>
  <c r="U85" i="4" s="1"/>
  <c r="V85" i="4" s="1"/>
  <c r="Q124" i="4"/>
  <c r="T124" i="4"/>
  <c r="U124" i="4" s="1"/>
  <c r="V124" i="4" s="1"/>
  <c r="Q121" i="4"/>
  <c r="T121" i="4"/>
  <c r="U121" i="4" s="1"/>
  <c r="V121" i="4" s="1"/>
  <c r="T65" i="4"/>
  <c r="U65" i="4" s="1"/>
  <c r="V65" i="4" s="1"/>
  <c r="Q65" i="4"/>
  <c r="Q104" i="4"/>
  <c r="T104" i="4"/>
  <c r="U104" i="4" s="1"/>
  <c r="V104" i="4" s="1"/>
  <c r="Q153" i="4"/>
  <c r="T153" i="4"/>
  <c r="U153" i="4" s="1"/>
  <c r="V153" i="4" s="1"/>
  <c r="T73" i="4"/>
  <c r="U73" i="4" s="1"/>
  <c r="V73" i="4" s="1"/>
  <c r="Q73" i="4"/>
  <c r="Q91" i="4"/>
  <c r="T91" i="4"/>
  <c r="U91" i="4" s="1"/>
  <c r="V91" i="4" s="1"/>
  <c r="Q106" i="4"/>
  <c r="T106" i="4"/>
  <c r="U106" i="4" s="1"/>
  <c r="V106" i="4" s="1"/>
  <c r="Q141" i="4"/>
  <c r="T141" i="4"/>
  <c r="U141" i="4" s="1"/>
  <c r="V141" i="4" s="1"/>
  <c r="Q79" i="4"/>
  <c r="T79" i="4"/>
  <c r="U79" i="4" s="1"/>
  <c r="V79" i="4" s="1"/>
  <c r="Q112" i="4"/>
  <c r="T112" i="4"/>
  <c r="U112" i="4" s="1"/>
  <c r="V112" i="4" s="1"/>
  <c r="Q144" i="4"/>
  <c r="T144" i="4"/>
  <c r="U144" i="4" s="1"/>
  <c r="V144" i="4" s="1"/>
  <c r="Q56" i="4"/>
  <c r="Q64" i="4"/>
  <c r="Q72" i="4"/>
  <c r="Q100" i="4"/>
  <c r="T100" i="4"/>
  <c r="U100" i="4" s="1"/>
  <c r="V100" i="4" s="1"/>
  <c r="Q132" i="4"/>
  <c r="T132" i="4"/>
  <c r="U132" i="4" s="1"/>
  <c r="V132" i="4" s="1"/>
  <c r="Q87" i="4"/>
  <c r="T87" i="4"/>
  <c r="U87" i="4" s="1"/>
  <c r="V87" i="4" s="1"/>
  <c r="T94" i="4"/>
  <c r="U94" i="4" s="1"/>
  <c r="V94" i="4" s="1"/>
  <c r="T97" i="4"/>
  <c r="U97" i="4" s="1"/>
  <c r="V97" i="4" s="1"/>
  <c r="Q120" i="4"/>
  <c r="T120" i="4"/>
  <c r="U120" i="4" s="1"/>
  <c r="V120" i="4" s="1"/>
  <c r="T126" i="4"/>
  <c r="U126" i="4" s="1"/>
  <c r="V126" i="4" s="1"/>
  <c r="T129" i="4"/>
  <c r="U129" i="4" s="1"/>
  <c r="V129" i="4" s="1"/>
  <c r="Q152" i="4"/>
  <c r="T152" i="4"/>
  <c r="U152" i="4" s="1"/>
  <c r="V152" i="4" s="1"/>
  <c r="T158" i="4"/>
  <c r="U158" i="4" s="1"/>
  <c r="V158" i="4" s="1"/>
  <c r="Q54" i="4"/>
  <c r="Q62" i="4"/>
  <c r="Q70" i="4"/>
  <c r="T81" i="4"/>
  <c r="U81" i="4" s="1"/>
  <c r="V81" i="4" s="1"/>
  <c r="T84" i="4"/>
  <c r="U84" i="4" s="1"/>
  <c r="V84" i="4" s="1"/>
  <c r="Q108" i="4"/>
  <c r="T108" i="4"/>
  <c r="U108" i="4" s="1"/>
  <c r="V108" i="4" s="1"/>
  <c r="T114" i="4"/>
  <c r="U114" i="4" s="1"/>
  <c r="V114" i="4" s="1"/>
  <c r="T117" i="4"/>
  <c r="U117" i="4" s="1"/>
  <c r="V117" i="4" s="1"/>
  <c r="Q140" i="4"/>
  <c r="T140" i="4"/>
  <c r="U140" i="4" s="1"/>
  <c r="V140" i="4" s="1"/>
  <c r="T146" i="4"/>
  <c r="U146" i="4" s="1"/>
  <c r="V146" i="4" s="1"/>
  <c r="T149" i="4"/>
  <c r="U149" i="4" s="1"/>
  <c r="V149" i="4" s="1"/>
  <c r="Q96" i="4"/>
  <c r="T96" i="4"/>
  <c r="U96" i="4" s="1"/>
  <c r="V96" i="4" s="1"/>
  <c r="Q128" i="4"/>
  <c r="T128" i="4"/>
  <c r="U128" i="4" s="1"/>
  <c r="V128" i="4" s="1"/>
  <c r="Q160" i="4"/>
  <c r="T160" i="4"/>
  <c r="U160" i="4" s="1"/>
  <c r="V160" i="4" s="1"/>
  <c r="Q83" i="4"/>
  <c r="T83" i="4"/>
  <c r="U83" i="4" s="1"/>
  <c r="V83" i="4" s="1"/>
  <c r="T89" i="4"/>
  <c r="U89" i="4" s="1"/>
  <c r="V89" i="4" s="1"/>
  <c r="T92" i="4"/>
  <c r="U92" i="4" s="1"/>
  <c r="V92" i="4" s="1"/>
  <c r="Q116" i="4"/>
  <c r="T116" i="4"/>
  <c r="U116" i="4" s="1"/>
  <c r="V116" i="4" s="1"/>
  <c r="T122" i="4"/>
  <c r="U122" i="4" s="1"/>
  <c r="V122" i="4" s="1"/>
  <c r="T125" i="4"/>
  <c r="U125" i="4" s="1"/>
  <c r="V125" i="4" s="1"/>
  <c r="Q148" i="4"/>
  <c r="T148" i="4"/>
  <c r="U148" i="4" s="1"/>
  <c r="V148" i="4" s="1"/>
  <c r="T154" i="4"/>
  <c r="U154" i="4" s="1"/>
  <c r="V154" i="4" s="1"/>
  <c r="T157" i="4"/>
  <c r="U157" i="4" s="1"/>
  <c r="V157" i="4" s="1"/>
  <c r="Q7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Magda Yusef Rojas Diaz</author>
  </authors>
  <commentList>
    <comment ref="K27" authorId="0" shapeId="0" xr:uid="{62036B43-9840-4B03-8649-4B872ED0622D}">
      <text>
        <r>
          <rPr>
            <b/>
            <sz val="9"/>
            <color indexed="81"/>
            <rFont val="Tahoma"/>
            <family val="2"/>
          </rPr>
          <t>Magda Yusef Rojas Diaz:</t>
        </r>
        <r>
          <rPr>
            <sz val="9"/>
            <color indexed="81"/>
            <rFont val="Tahoma"/>
            <family val="2"/>
          </rPr>
          <t xml:space="preserve">
validar calificación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Jose Ricardo Vergara Soto</author>
  </authors>
  <commentList>
    <comment ref="A11" authorId="0" shapeId="0" xr:uid="{00000000-0006-0000-0300-000001000000}">
      <text>
        <r>
          <rPr>
            <sz val="9"/>
            <color rgb="FF000000"/>
            <rFont val="Tahoma"/>
            <family val="2"/>
          </rPr>
          <t xml:space="preserve">
</t>
        </r>
        <r>
          <rPr>
            <sz val="9"/>
            <color rgb="FF000000"/>
            <rFont val="Tahoma"/>
            <family val="2"/>
          </rPr>
          <t>Cada uno de los procesos con que se realizo reunión</t>
        </r>
      </text>
    </comment>
    <comment ref="C11" authorId="0" shapeId="0" xr:uid="{00000000-0006-0000-0300-000002000000}">
      <text>
        <r>
          <rPr>
            <sz val="9"/>
            <color rgb="FF000000"/>
            <rFont val="Tahoma"/>
            <family val="2"/>
          </rPr>
          <t xml:space="preserve">
</t>
        </r>
        <r>
          <rPr>
            <sz val="9"/>
            <color rgb="FF000000"/>
            <rFont val="Tahoma"/>
            <family val="2"/>
          </rPr>
          <t>El que se planteo de acuerdo a los activos</t>
        </r>
      </text>
    </comment>
    <comment ref="D11" authorId="0" shapeId="0" xr:uid="{00000000-0006-0000-0300-000003000000}">
      <text>
        <r>
          <rPr>
            <sz val="9"/>
            <color rgb="FF000000"/>
            <rFont val="Tahoma"/>
            <family val="2"/>
          </rPr>
          <t xml:space="preserve">
</t>
        </r>
        <r>
          <rPr>
            <sz val="9"/>
            <color rgb="FF000000"/>
            <rFont val="Tahoma"/>
            <family val="2"/>
          </rPr>
          <t>en que consiste el riesgo definido</t>
        </r>
      </text>
    </comment>
  </commentList>
</comments>
</file>

<file path=xl/sharedStrings.xml><?xml version="1.0" encoding="utf-8"?>
<sst xmlns="http://schemas.openxmlformats.org/spreadsheetml/2006/main" count="4359" uniqueCount="1340">
  <si>
    <t>INSTITUTO NACIONAL PARA SORDOS - INSOR</t>
  </si>
  <si>
    <t>PROCESO MEDICIÓN Y MEJORA</t>
  </si>
  <si>
    <t>VERSIÓN</t>
  </si>
  <si>
    <t>Còdigo del riesgo en mapa institucional</t>
  </si>
  <si>
    <t>Nombre del Riesgo</t>
  </si>
  <si>
    <t>Descripción del Riesgo</t>
  </si>
  <si>
    <t>Tipo de Riesgo</t>
  </si>
  <si>
    <t>Contexto</t>
  </si>
  <si>
    <t xml:space="preserve">Causas </t>
  </si>
  <si>
    <t xml:space="preserve">Consecuencias </t>
  </si>
  <si>
    <t xml:space="preserve">Riesgo Inherente </t>
  </si>
  <si>
    <t>Control Existente</t>
  </si>
  <si>
    <t xml:space="preserve">Riesgo Residual </t>
  </si>
  <si>
    <t>Opción de manejo</t>
  </si>
  <si>
    <t>Actividad de control</t>
  </si>
  <si>
    <t>Soporte</t>
  </si>
  <si>
    <t>Responsable</t>
  </si>
  <si>
    <t>Tiempo</t>
  </si>
  <si>
    <t>Acción de contingencia ante posible materialización</t>
  </si>
  <si>
    <t>Indicador</t>
  </si>
  <si>
    <t>Probabilidad</t>
  </si>
  <si>
    <t>Impacto</t>
  </si>
  <si>
    <t>Nivel</t>
  </si>
  <si>
    <t>Proceso/Subsistema</t>
  </si>
  <si>
    <r>
      <t xml:space="preserve">CÓDIGO:  </t>
    </r>
    <r>
      <rPr>
        <sz val="10"/>
        <rFont val="Verdana"/>
        <family val="2"/>
      </rPr>
      <t>FOMM07</t>
    </r>
  </si>
  <si>
    <r>
      <t>VERSIÓN:</t>
    </r>
    <r>
      <rPr>
        <sz val="10"/>
        <rFont val="Verdana"/>
        <family val="2"/>
      </rPr>
      <t xml:space="preserve"> 04</t>
    </r>
  </si>
  <si>
    <t>MAPA DE RIESGOS INSTITUCIONAL</t>
  </si>
  <si>
    <t>FECHA DE ACTUALIZACIÓN</t>
  </si>
  <si>
    <t>Divulgación de información que no cumpla con los criterios de claridad, oportunidad y confiabilidad</t>
  </si>
  <si>
    <t>La falta de verificación previa de la información a ser divulgada, el desconocimiento de los criterios para la divulgación de la información y el suministro de información incorrecta por parte de entidades externas, ciudadanos o grupos de interès puede conducir a que se divulgue información que no cumpla con los criterios de claridad, oportunidad y confiabilidad.</t>
  </si>
  <si>
    <t>1-2 Interno
3 Externo</t>
  </si>
  <si>
    <t>1.No hay verificación previa de la información a ser divulgada.
2. Desconocimiento de los criterios para la divulgación de información.
3. Suministro de información incorrecta por parte de Entidades externas, ciudadanos, grupos de interés.</t>
  </si>
  <si>
    <t>*Insatisfacción de los usuarios, respecto a la información divulgada.
*Afectación en el cumplimiento de objetivos institucionales.
*Pérdida de credibilidad y confianza en la entidad.</t>
  </si>
  <si>
    <t>Probable</t>
  </si>
  <si>
    <t>Menor</t>
  </si>
  <si>
    <t>Alta</t>
  </si>
  <si>
    <t>Evitar</t>
  </si>
  <si>
    <t>Equipo de Comunicaciones</t>
  </si>
  <si>
    <t>* Revisar la información publicada y hacer las correcciones
* Comunicación formal solicitando justificación a la materialización del riesgo.</t>
  </si>
  <si>
    <t>No de actividades ejecutadas/ No de actividades previstas</t>
  </si>
  <si>
    <t>Rara vez</t>
  </si>
  <si>
    <t>Insignificante</t>
  </si>
  <si>
    <t>No de actividades ejecutadas para mitigar el riesgo/ No de actividades previstas</t>
  </si>
  <si>
    <t>Pérdida o daño material de la información</t>
  </si>
  <si>
    <t>Situaciones como la  eliminación de archivos sin previa consulta, la ausencia de lineamientos en la conservación de archivos digitales,  y el Daño de equipos tecnológicos (Computador, cámaras, etc) pueden ocasionar  la pérdida o daño material de la información</t>
  </si>
  <si>
    <t>Operativo</t>
  </si>
  <si>
    <t>1-3  Interno
4 Externo</t>
  </si>
  <si>
    <t>1.Eliminación de archivos sin previa consulta.
2. Ausencia de lineamientos en la conservación de archivos digitales.
3. Daño de equipos tecnológicos (Computador, cámaras, etc)
4. Intromisión de un agente externo en medios digitales</t>
  </si>
  <si>
    <t>*Demoras en la divulgación de información.
*Reprocesos.
*Perdida de información institucional.</t>
  </si>
  <si>
    <t>Posible</t>
  </si>
  <si>
    <t>Moderado</t>
  </si>
  <si>
    <t>*Disco duro con productos de comunicaciones
*Relación de productos copiados</t>
  </si>
  <si>
    <t>Permanente</t>
  </si>
  <si>
    <t>* Comunicación formal solicitando justificación a la materialización del riesgo.</t>
  </si>
  <si>
    <t>Uso inadecuado de Logo y/o Logosímbolo de la Entidad o lineamientos de comunicación de gobierno</t>
  </si>
  <si>
    <t>Pérdida de credibilidad y confianza en la entidad.</t>
  </si>
  <si>
    <t>Improbable</t>
  </si>
  <si>
    <t>Baja</t>
  </si>
  <si>
    <t>Comunicación Estratégica</t>
  </si>
  <si>
    <t>Incumplimiento de los compromisos establecidos con las entidades para la ejecución de asesorías y asistencias técnicas</t>
  </si>
  <si>
    <t>Situaciones como: La inadecuada logística (Recursos), las enfermedades o accidentes de trabajo de algunos de los miembros del equipo, inadecuada gestión administrativa para el trámite de las  comisiones, la cancelación de proveedores (Transporte, alojamiento, etc), la ineficiente convocatoria a las actividades a desarrollar por parte del líder externo, la ineficiente gestión por parte del interlocutor externo líder para realizar la actividad, la imposibilidad de desplazamiento y permanencia en zonas de riesgo, pueden ocasionar inconvenientes para que se pueda desarrollar adecuadamente la asesorìa o asitencia, lo que puede representar el incumplimiento de los compromisos establecidos con las entidades.</t>
  </si>
  <si>
    <t>Mayor</t>
  </si>
  <si>
    <t>Extrema</t>
  </si>
  <si>
    <t>Moderada</t>
  </si>
  <si>
    <t>1-3- Interno
4- Externo</t>
  </si>
  <si>
    <t>Promoción de Derechos</t>
  </si>
  <si>
    <t xml:space="preserve">Interno
</t>
  </si>
  <si>
    <t>Catastrófico</t>
  </si>
  <si>
    <t>Situaciones como: las debilidades en las  metodologías  y falta de disposiciones para el tratamiento del conocimiento institucional, el desarrollo incipiente de la gestión del conocimiento como política  en la entidad y desconocimiento de los servidores de cómo se debe  articular en las actividades laborales diarias y  las restricciones de acceso y disponibilidad de software necesarios para la ejecución de sus labores, que no permiten compartir fácilmente el conocimiento, afectan la producción y generación de ideas,  el uso y apropiación de herramientas , el análisis de la información y la posibilidad de compartir las experiencias exitosas, lo cual puede conducir  al desaprovechamiento del conocimiento institucional.</t>
  </si>
  <si>
    <t>Interno</t>
  </si>
  <si>
    <t xml:space="preserve">* Comunicación formal por parte de la  Dirección solicitando justificación a la materialización del riesgo.
*Plan de mejoramiento
*Valoración del incumplimiento del análisis de causas y consecuencias del incumplimiento de  la meta </t>
  </si>
  <si>
    <t>Reducir</t>
  </si>
  <si>
    <t>No de actividades ejecutadas para mitigación del riesgo/ No de actividades programadas para mitigación del riesgo</t>
  </si>
  <si>
    <t>Gestión Educativa</t>
  </si>
  <si>
    <t xml:space="preserve">1-4 Interno
</t>
  </si>
  <si>
    <t>Casi seguro</t>
  </si>
  <si>
    <t xml:space="preserve">*La Oficina de Servicio al Ciudadano, al recibir la PQRSD y tenerla registrada, realiza una verificación de competencia con las áreas, a fin de delegar la PQRSD al proceso correspondiente o traslado por competencia a otra entidad, una vez se realiza el envìo se hace la trazabilidad de la PQRSD enviando semanalmente correos electrónicos a las áreas con un reporte de las PQRSD Activas para verificación de tiempos, a fin de que se gestione oportunamente la respuesta. En caso de presentarse inconvenientes se da aviso al subidrector o jefe del área.
</t>
  </si>
  <si>
    <t xml:space="preserve">Evitar </t>
  </si>
  <si>
    <t>*Lidera: El coordinador de servicio al ciudadano.
*Apoya: Comunicaciones</t>
  </si>
  <si>
    <t>Inadecuada respuesta  en PQRS</t>
  </si>
  <si>
    <t>1 y 3 Externo
2 Interno</t>
  </si>
  <si>
    <t xml:space="preserve">1.Imprecisión en la solicitud de los ciudadanos.
2.Fallas por parte de la interpretación del servidor público que recibe la PQRSD, para proyectar la respuestas.
3. Desconocimiento del alcance de las competencias del INSOR por parte de los ciudadanos y/o entidades.
</t>
  </si>
  <si>
    <t>Nivel de satisfacción en atención de PQRSD</t>
  </si>
  <si>
    <t xml:space="preserve">Pérdida o daños de los bienes durante su uso o almacenamiento </t>
  </si>
  <si>
    <t>1-5- Interno
6-8- Externo</t>
  </si>
  <si>
    <t>Coordinador de servicios administrativos</t>
  </si>
  <si>
    <t>Número de actividades ejecutadas para la mitigación de los riesgos/ Número de actividades  previstas para a mitigación del riesgo.</t>
  </si>
  <si>
    <t xml:space="preserve">1-2- Interno
3- Externo
</t>
  </si>
  <si>
    <t>Fallas o deterioros de la instalación</t>
  </si>
  <si>
    <t>*Imagen institucional cuestionada por el incumplimiento en la prestacion de los servicios a los usuarios internos y externos.</t>
  </si>
  <si>
    <t xml:space="preserve">*La Coordinación de servicios Administrativos,cuando se requiera  realiza el llamamiento en garantía al proveedor del bien y/o servicio o al constructor de las adecuaciones de la Sede del INSOR y realiza el seguimiento a la ejecución de las actividades solicitadas.
*La Coordinación de Servicios Administrativos anualmente realiza el diligenciamiento del FOGB20 Plan de Mantenimiento de Bienes e Infraestructura, a fin deestablecer los bienes susceptibles de mantenimiento, establecer el presupuesto proyectado y someterlo para aprobación de la Secretaría General.
</t>
  </si>
  <si>
    <t>Ambiental</t>
  </si>
  <si>
    <t>Coordinador de Bienes y Servicios
Profesional especializada  de gestion ambiental.</t>
  </si>
  <si>
    <t>Tecnológico</t>
  </si>
  <si>
    <t>1-5-Interno
6-10-Externo</t>
  </si>
  <si>
    <t xml:space="preserve">El profesional de Tecnología </t>
  </si>
  <si>
    <t xml:space="preserve">No de actividades ejecutadas para mitigación del riesgo/ No de actividades programadas para mitigación del riesgo </t>
  </si>
  <si>
    <t>Cuatrimestral</t>
  </si>
  <si>
    <t>Cumplimiento</t>
  </si>
  <si>
    <t>Proceso Gestión Contractual</t>
  </si>
  <si>
    <t>Se indicará al ordenador del gasto, para que se inicien las acciones disciplinarias pertinentes</t>
  </si>
  <si>
    <t>Revisión por parte de la persona designada por el ordenador del gasto de los expedientes contractuales  a fin de avanzar con la liquidación en los términos de ley estimados, verificando el cumplimiento de obligaciones recíprocas entre la Entidad y el Proveedor a fin de determinar la existencia de saldos o si por el contrario es posible declararse a paz y salvo mutuo, lo cual se determina con el visto bueno del supervisor que obra en el expediente o con su aval a la hora de efectuar la liquidación.</t>
  </si>
  <si>
    <t>Corrupción</t>
  </si>
  <si>
    <t>Proceso Gestión de la contratación</t>
  </si>
  <si>
    <t>El Supervisor de contrato  debe aplicar siempre ue está realizando actividades relacionadas con la supervisión,  los principios constitucionales contenidos en el artículo 209 y de manera especial en los mandatos de la Ley 80 de 1993 y Ley 1474 de 2011 y demás reglamentación acorde a la materia, así como revisar informes, hacer seguimiento a productos entregados y actividades.</t>
  </si>
  <si>
    <t>1.Intereses personales para favorecer un tercero
2.Falencia en los criterios de Selección
3.No aplicación de los derechos preferenciales de Carrera Administrativa
4.No tener el suficiente rigor técnico para el cargue de la OPEC de los cargos.</t>
  </si>
  <si>
    <t xml:space="preserve">*Sanciones legales
*Demandas
*Reprocesos
*Candidatos que no cumplen con las competencias establecidas
*Incumplimiento a las leyes de vinculación de funcionarios públicos </t>
  </si>
  <si>
    <t xml:space="preserve">*El proceso de Talento Humano ,verifica  el Manual de Funciones vigente y  realiza el estudio técnico del empleo para verificar el cumplimiento de requisitos y los derechos preferenciales de Carrera Administrativa.
*Dentro del El proceso de Talento Humano, se lleva a cabo el proceso meritocrático a través del Departamento de la Función Pública para cargos de libre nombramiento y remoción.
*El proceso de Talento Humano aplica y cumple el procedimiento de vinculación y desvinculación código PRTH02 empleando además los formatos Formato de Estudio técnico de derecho Preferencial de Carrera Administrativa, Acta de posesión y demás documentos necesarios para el proceso de vinculación.
</t>
  </si>
  <si>
    <t>Coordinadora de Talento Humano</t>
  </si>
  <si>
    <t>*Declarar insubsistencia 
*Iniciar proceso disciplinario</t>
  </si>
  <si>
    <t>No de vinculaciones sin el cumplimiento de requisitos/ Total de vinculaciones</t>
  </si>
  <si>
    <t>*Pérdidas económicas
*Sanciones penales y  fiscalesde funcionarios involucrados</t>
  </si>
  <si>
    <t xml:space="preserve">El proceso de Gestión del Talento Humano ,en el manejo  Novedades de personal,  remuneración y prestaciones y aplicación de formatos:
1. Ausencias laborales
2. Solicitud de cesantías
3. Programación anual de vacaciones
4.Solicitud de vacaciones
5. Solicitud para deducción por dependencia económica
6. Relación de horas extras
7.Notificación de resolución
Aplicar el cronograma de nómina
</t>
  </si>
  <si>
    <t xml:space="preserve">Profesional de nómina 
Coordinador Gestión Financiera
Coordinador Talento Humano
Secretario General
</t>
  </si>
  <si>
    <t>No de actividades ejecutadas  para mitigar el riesgo en en periodo(/ Numero de actividades programadas para mitigar el periodo.</t>
  </si>
  <si>
    <t>Dar a conocer las cifras del PAC sin ejecutar al área responsable de ese trámite, para que realice los ajustes pertinentes.</t>
  </si>
  <si>
    <t>Nivel ejecución PAC</t>
  </si>
  <si>
    <t>Coordinadora Gestión Financiera</t>
  </si>
  <si>
    <t>Realizar ejecución del gasto sin soporte</t>
  </si>
  <si>
    <t>*Demandas por parte de contratistas o proveedores
*Gastos adicionales no contemplados presupuestalmente
*Generación de hechos cumplidos
*Sanciones fiscales, penales y disciplinarias.</t>
  </si>
  <si>
    <t>*La Coordinación Financiera y el profesional de presupuesto, recibirán las solicitudes de CDP y harán la validación de  las misma y seguimiento para su expedición y uso.
*La Coordinación Financiera y el profesional de presupuesto, realizarán un reporte de CDPS y RPS, para verificación  y seguimiento de los recursos.</t>
  </si>
  <si>
    <t>* Buscar mecanismo legal para identificar el procedimiento a seguir contractual y financieramente.</t>
  </si>
  <si>
    <t>Omitir descuentos tributarios a terceros</t>
  </si>
  <si>
    <t>1 y 2- Interno
3- Externo</t>
  </si>
  <si>
    <t>Sanciones a la entidad por parte de la DIAN</t>
  </si>
  <si>
    <t xml:space="preserve">*El equipo de la Coordinación Financiera debe realizar de manera permanente consulta en la página web de la DIAN sobre las nuevas modificaciones tributarias y/o actualización de los topes tributarios para descuento, y actualizar normograma si se requiere además de establecer la indorporación en caso de normatividad que afecte los procedimientos actuales y establecer los ajustes a realizar.
</t>
  </si>
  <si>
    <t>*Ajustar en el siguiente informe de impuestos</t>
  </si>
  <si>
    <t>Gestión Financiera</t>
  </si>
  <si>
    <t>Jefe de la Oficina Asesora Juridica</t>
  </si>
  <si>
    <t xml:space="preserve"> Porcentaje Cumplimiento  de requerimientos Jurídicos</t>
  </si>
  <si>
    <t>Gestión Jurídica</t>
  </si>
  <si>
    <t>1-3 Interno
4-Externo</t>
  </si>
  <si>
    <t>La profesional de gestión documental, cuando un funcionario solicita préstamo de documentación, realiza el registro en  la planilla de préstamo de documentos y hace el seguimiento hasta que la documentación se devuelve nuevamente al archivo.</t>
  </si>
  <si>
    <t>Registro y seguimiento: Lider de gestión documental
Cuidados de documento: solicitante de documentación</t>
  </si>
  <si>
    <t>1. Interponer una denuncia a la policia
2.Verificar si hay copias
3.Generar proceso disciplinario a la persona que lo extravio</t>
  </si>
  <si>
    <t>Pérdida, extravio de documentos del archivo central.</t>
  </si>
  <si>
    <t xml:space="preserve">*Proceso disciplinario, sanciones, pérdida de información. </t>
  </si>
  <si>
    <t>Gestión Documental</t>
  </si>
  <si>
    <t xml:space="preserve">Incumplimiento del Plan de Mejoramiento Institucional </t>
  </si>
  <si>
    <t>Oficina Asesora de Planeación y Sistemas</t>
  </si>
  <si>
    <t>No de actividades ejecutadas para la mitigación del riesgo/ No de actividades programadas</t>
  </si>
  <si>
    <t xml:space="preserve">El proceso de Medición y Mejora , realiza la aplicación de documentos y metofdologías  para la administración del riesgo  tales como politica integral de Administración del riesgo,procedimientoy guía integral de Administración del riesgo,a partir de estos lineamientos realiza el acompañamiento y seguimiento de los riesgos a los procesos. </t>
  </si>
  <si>
    <t>Inadecuado control de productos o servicios no conformes por parte de los procesos.</t>
  </si>
  <si>
    <t>El desconocimiento en la aplicación de procedimiento y formatos para la identificación de servicios o productos no conformes, puede conllevar a no realizar trazabilidad a los productos o servicios no conformes y producir pérdida de credibilidad.</t>
  </si>
  <si>
    <t>El proceso de medición y mejora, aplica cada vez que se requiera aplica el procedimiento producto o servicio no conforme y los formatos asociados que conlleven a la formulación de acciones para superar la no conformidad</t>
  </si>
  <si>
    <t>Los lideres de proceso misionales
la Oficina Asesora de Planeación y ssistemas</t>
  </si>
  <si>
    <t>Entrega Inorportuna de Informes de ley</t>
  </si>
  <si>
    <t>Situaciones como: la falta de compromiso de los funcionarios del instituto con la Entidad  y las solicitudes de informes extraordinarios, por parte de los organismos de control, pueden afectar la oportunidad en la entrega de informes de ley.</t>
  </si>
  <si>
    <t>1 Interno
2 Externo</t>
  </si>
  <si>
    <t>Sanciones por el incumplimiento en los plazos establecidos para la rendición de los Informes</t>
  </si>
  <si>
    <t>El proceso de control y evaluación, realiza seguimiento al cronograma de entrega de informes  y al programa de auditoría, para establecer las fechas límite y coordinar la elaboración de los informes, adicionalmente el asesor de control interno envía correos electrónicos a los responsables del reporte, indicando alertas y   hace seguimiento a la entrega de los informes de conformidad con os solicitado.</t>
  </si>
  <si>
    <t>El Asesor de Control Interno</t>
  </si>
  <si>
    <t>Control y Evaluación</t>
  </si>
  <si>
    <t>*Los líderes de procesos  y/o Gerentes de Proyecto , de manera trimestral hacen seguimiento periódico  del avance en planes operativos y el plan de acción , reportando  la medición de indicadores de los planes.La Oficina Asesora de Planeación realiza seguimiento de los resultados en herramienta de reporte del plan de acción y finalmente se presenta el seguimiento a la ejecución de los compromisos en los Comités de Gestión ( Directivo e Institucional de Gestión y Desempeño). En caso de que se observe en algún proceso retrasos o incumplimiento de objetivos, se expondrá la situación a la alta dirección paraque el proceso realice  el establecimiento de planes de movilización frente a la posibilidad de incumplimiento tanto por rezago en tareas como por falta de personal .</t>
  </si>
  <si>
    <t>Equipo Oficina Asesora de Planeación y Sistemas</t>
  </si>
  <si>
    <t>Servicio al Ciudadano</t>
  </si>
  <si>
    <t>Pérdida de la información institucional</t>
  </si>
  <si>
    <t>Gestión de las TIC</t>
  </si>
  <si>
    <r>
      <t xml:space="preserve">CÓDIGO:  </t>
    </r>
    <r>
      <rPr>
        <sz val="10"/>
        <rFont val="Verdana"/>
        <family val="2"/>
      </rPr>
      <t>FOMM03</t>
    </r>
  </si>
  <si>
    <t>FORMATO MAPA DE RIESGOS CORRUPCIÓN</t>
  </si>
  <si>
    <t>FECHA ACTUALIZACIÓN:</t>
  </si>
  <si>
    <t>N.</t>
  </si>
  <si>
    <t>Proceso</t>
  </si>
  <si>
    <t>Análisis del riesgo</t>
  </si>
  <si>
    <t>Valoración del riesgo</t>
  </si>
  <si>
    <t>Plan de tratamiento de riesgos</t>
  </si>
  <si>
    <t>Zona del riesgo</t>
  </si>
  <si>
    <t>Gestión Talento Humano</t>
  </si>
  <si>
    <t>PLAN DE TRATAMIENTO DE RIESGOS DE SEGURIDAD DE LA INFORMACIÓN</t>
  </si>
  <si>
    <t>PROCESO GESTIÓN TIC</t>
  </si>
  <si>
    <t>ID Riesgo (ASFT22)</t>
  </si>
  <si>
    <t>Riesgos Seguridad de la Información</t>
  </si>
  <si>
    <t>Descripción del Riesgo de Seguridad</t>
  </si>
  <si>
    <t>Perdida en la integridad de los derechos de petición, quejas, reclamos sugerencias y denuncias</t>
  </si>
  <si>
    <t>Alteración de la información en los derechos de petición, quejas, reclamos sugerencias y denuncias</t>
  </si>
  <si>
    <t>Perdida en la disponibilidad de los derechos de petición, quejas, reclamos sugerencias y denuncias</t>
  </si>
  <si>
    <t>Perdida de la información de los derechos de petición, quejas, reclamos sugerencias y denuncias</t>
  </si>
  <si>
    <t>Perdida de la confidencialidad de los derechos de petición, quejas, reclamos sugerencias y denuncias</t>
  </si>
  <si>
    <t>Divulgación de la información de los derechos de petición, quejas, reclamos sugerencias y denuncias por persona malintencionada</t>
  </si>
  <si>
    <t>Perdida en la integridad de las Invitaciones y felicitaciones</t>
  </si>
  <si>
    <t>Alteración de la información de las Invitaciones y felicitaciones</t>
  </si>
  <si>
    <t>Perdida en la disponibilidad de las Invitaciones y felicitaciones</t>
  </si>
  <si>
    <t>Perdida de la información de las Invitaciones y felicitaciones</t>
  </si>
  <si>
    <t>Perdida en la disponibilidad del modelo de servicio al ciudadano</t>
  </si>
  <si>
    <t>Perdida de la información del modelo de servicio al ciudadano</t>
  </si>
  <si>
    <t>Perdida en la integridad del modelo de servicio al ciudadano</t>
  </si>
  <si>
    <t>Alteración de la información del modelo de servicio al ciudadano</t>
  </si>
  <si>
    <t>Perdida en la integridad del Protocolo de servicio al ciudadano</t>
  </si>
  <si>
    <t>Alteración o modifiación de la información del Protocolo de servicio al ciudadano</t>
  </si>
  <si>
    <t>Perdida en la disponibilidad del Protocolo de servicio al ciudadano</t>
  </si>
  <si>
    <t>Perdida de la información del Protocolo de servicio al ciudadano</t>
  </si>
  <si>
    <t>Perdida en la integridad de la Carta de trato digno</t>
  </si>
  <si>
    <t>Alteración o modifiación de la información de la Carta de trato digno</t>
  </si>
  <si>
    <t>Perdida en la disponibilidad de la Carta de trato digno</t>
  </si>
  <si>
    <t>Perdida de la información de la Carta de trato digno</t>
  </si>
  <si>
    <t>Perdida en la integridad de la caracterización del ciudadano, usuario y grupos de interés</t>
  </si>
  <si>
    <t>Alteración o modifiación de la información de la caracterización del ciudadano, usuario y grupos de interés</t>
  </si>
  <si>
    <t>Perdida en la disponibilidad de la caracterización del ciudadano, usuario y grupos de interés</t>
  </si>
  <si>
    <t>Perdida de la información de la caracterización del ciudadano, usuario y grupos de interés</t>
  </si>
  <si>
    <t>Perdida en la integridad de los formatos de PQRSD</t>
  </si>
  <si>
    <t>Alteración o modifiación de la información de los formatos de PQRSD</t>
  </si>
  <si>
    <t>Perdida en la disponibilidad de los formatos de PQRSD</t>
  </si>
  <si>
    <t>Perdida de la información de los formatos de PQRSD</t>
  </si>
  <si>
    <t>Perdida en la confidencialidad de los formatos de PQRSD</t>
  </si>
  <si>
    <t>Divulgación de la información de los formatos de PQRSD por persona malintencionada</t>
  </si>
  <si>
    <t>Perdida en la integridad dela matriz de seguimientos a PQRSD</t>
  </si>
  <si>
    <t>Alteración o modifiación dela matriz de seguimientos a PQRSD</t>
  </si>
  <si>
    <t>Perdida en la disponibilidad de la matriz de seguimientos a PQRSD</t>
  </si>
  <si>
    <t>Perdida de la información de la matriz de seguimientos a PQRSD</t>
  </si>
  <si>
    <t>Perdida en la confidencialidad de la matriz de seguimientos a PQRSD</t>
  </si>
  <si>
    <t>Divulgación de la información de la matriz de seguimientos a PQRSD por persona malintencionada</t>
  </si>
  <si>
    <t>Perdida en la integridad de los Informes de PQRSD</t>
  </si>
  <si>
    <t>Alteración o modifiación de los Informes de PQRSD</t>
  </si>
  <si>
    <t>Perdida en la disponibilidad de los Informes de PQRSD</t>
  </si>
  <si>
    <t>Perdida de la información de los Informes de PQRSD</t>
  </si>
  <si>
    <t>Perdida en la integridad de los Informes de participación ciudadana</t>
  </si>
  <si>
    <t>Alteración o modifiación de los Informes de participación ciudadana</t>
  </si>
  <si>
    <t>Perdida en la disponibilidad de los Informes de participación ciudadana</t>
  </si>
  <si>
    <t>Perdida de la información de los Informes de participación ciudadana</t>
  </si>
  <si>
    <t>Perdida en la integridad dela encuestas de satisfacción</t>
  </si>
  <si>
    <t>Alteración o modifiación de la encuestas de satisfacción</t>
  </si>
  <si>
    <t>Perdida en la disponibilidad de la encuestas de satisfacción</t>
  </si>
  <si>
    <t>Perdida de la información de la encuestas de satisfacción</t>
  </si>
  <si>
    <t>Perdida en la confidencialidad de la encuestas de satisfacción</t>
  </si>
  <si>
    <t>Divulgación de la información de la encuestas de satisfacción por persona malintencionada</t>
  </si>
  <si>
    <t>Perdida en la integridad de los Informes de encuestas de satisfacción</t>
  </si>
  <si>
    <t>Alteración o modifiación de los Informes de encuestas de satisfacción</t>
  </si>
  <si>
    <t>Perdida en la disponibilidad de los Informes de encuestas de satisfacción</t>
  </si>
  <si>
    <t>Perdida de la información de los Informes de encuestas de satisfacción</t>
  </si>
  <si>
    <t>Perdida en la integridad de los reglamento del trámite de PQRSD del INSOR</t>
  </si>
  <si>
    <t>Alteración o modifiación de los reglamento del trámite de PQRSD del INSOR</t>
  </si>
  <si>
    <t>Perdida en la disponibilidad de los reglamento del trámite de PQRSD del INSOR</t>
  </si>
  <si>
    <t>Perdida de la información de los reglamento del trámite de PQRSD del INSOR</t>
  </si>
  <si>
    <t>Perdida en la integridad del acto administrativo para la implementación de la política de Servicio al Ciudadano</t>
  </si>
  <si>
    <t>Alteración o modifiación del acto administrativo para la implementación de la política de Servicio al Ciudadano</t>
  </si>
  <si>
    <t>Perdida en la disponibilidad del acto administrativo para la implementación de la política de Servicio al Ciudadano</t>
  </si>
  <si>
    <t>Perdida de la información del acto administrativo para la implementación de la política de Servicio al Ciudadano</t>
  </si>
  <si>
    <t xml:space="preserve">Perdida en la integridad del acto administrativo desistimiento tácito </t>
  </si>
  <si>
    <t xml:space="preserve">Alteración o modifiación del acto administrativo desistimiento tácito </t>
  </si>
  <si>
    <t xml:space="preserve">Perdida en la disponibilidad del acto administrativo desistimiento tácito </t>
  </si>
  <si>
    <t xml:space="preserve">Perdida de la información del acto administrativo desistimiento tácito </t>
  </si>
  <si>
    <t>Perdida en la integridad de los documentos del comité de inventarios</t>
  </si>
  <si>
    <t>Alteración o modifiación de los documentos del comité de inventarios</t>
  </si>
  <si>
    <t>Perdida en la disponibilidad de los documentos del comité de inventarios</t>
  </si>
  <si>
    <t>Perdida de la información de los documentos del comité de inventarios</t>
  </si>
  <si>
    <t xml:space="preserve">Perdida en la integridad de la caja menor </t>
  </si>
  <si>
    <t xml:space="preserve">Alteración o modifiación de la caja menor </t>
  </si>
  <si>
    <t xml:space="preserve">Perdida en la disponibilidad de la caja menor </t>
  </si>
  <si>
    <t xml:space="preserve">Perdida de la información de la caja menor </t>
  </si>
  <si>
    <t xml:space="preserve">Perdida en la integridad de las certificaciones </t>
  </si>
  <si>
    <t xml:space="preserve">Alteración o modifiación de las certificaciones </t>
  </si>
  <si>
    <t xml:space="preserve">Perdida en la disponibilidad de las certificaciones </t>
  </si>
  <si>
    <t xml:space="preserve">Perdida de la información de las certificaciones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</si>
  <si>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</si>
  <si>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</si>
  <si>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</si>
  <si>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</si>
  <si>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Perdida en la integridad del Inventario de almacén</t>
  </si>
  <si>
    <t>Alteración o modifiación del Inventario de almacén</t>
  </si>
  <si>
    <t>Perdida en la disponibilidad del Inventario de almacén</t>
  </si>
  <si>
    <t>Perdida de la información del Inventario de almacén</t>
  </si>
  <si>
    <t>Perdida en la integridad en los movimientos de almacen</t>
  </si>
  <si>
    <t>Alteración o modifiación  en los movimientos de almacen</t>
  </si>
  <si>
    <t>Perdida en la disponibilidad  en los movimientos de almacen</t>
  </si>
  <si>
    <t>Perdida de la información  en los movimientos de almacen</t>
  </si>
  <si>
    <t>Perdida en la integridad en los planes</t>
  </si>
  <si>
    <t>Alteración o modifiación  en los planes</t>
  </si>
  <si>
    <t>Perdida en la disponibilidad  en los planes</t>
  </si>
  <si>
    <t>Perdida de la información  en los planes</t>
  </si>
  <si>
    <t>Perdida en la integridad en los documentos de prestamos</t>
  </si>
  <si>
    <t>Alteración o modifiación  en los documentos de prestamos</t>
  </si>
  <si>
    <t>Perdida en la disponibilidad  en los documentos de prestamos</t>
  </si>
  <si>
    <t>Perdida de la información en los documentos de prestamos</t>
  </si>
  <si>
    <t>Perdida en la integridad en los seguros</t>
  </si>
  <si>
    <t>Alteración o modifiación  en los seguros</t>
  </si>
  <si>
    <t>Perdida en la disponibilidad  en los seguros</t>
  </si>
  <si>
    <t>Perdida de la información en los seguros</t>
  </si>
  <si>
    <t>Secretaria General</t>
  </si>
  <si>
    <t xml:space="preserve">Perdida en la integridad de las actas </t>
  </si>
  <si>
    <t xml:space="preserve">Alteración o modifiación  de las actas </t>
  </si>
  <si>
    <t xml:space="preserve">Perdida en la disponibilidad  de las actas </t>
  </si>
  <si>
    <t xml:space="preserve">Perdida de la información de las actas </t>
  </si>
  <si>
    <t>Perdida en la integridad de los acuerdos</t>
  </si>
  <si>
    <t>Alteración o modifiación de los acuerdos</t>
  </si>
  <si>
    <t>Perdida en la disponibilidad  de los acuerdos</t>
  </si>
  <si>
    <t>Perdida de la información de los acuerdos</t>
  </si>
  <si>
    <t xml:space="preserve">Perdida en la integridad de las comunicaciones </t>
  </si>
  <si>
    <t xml:space="preserve">Alteración o modifiación de las comunicaciones </t>
  </si>
  <si>
    <t xml:space="preserve">Perdida en la disponibilidad  de las comunicaciones </t>
  </si>
  <si>
    <t xml:space="preserve">Perdida de la información de las comunicaciones </t>
  </si>
  <si>
    <t>Perdida en la integridad de los procesos disciplinarios</t>
  </si>
  <si>
    <t>Alteración o modifiación de los procesos disciplinarios</t>
  </si>
  <si>
    <t>Perdida en la disponibilidad de los procesos disciplinarios</t>
  </si>
  <si>
    <t>Perdida de la información de los procesos disciplinarios</t>
  </si>
  <si>
    <t>Perdida en la confidencialidad de los procesos disciplinarios</t>
  </si>
  <si>
    <t>Divulgación de la información de los procesos disciplinarios por persona malintencionada</t>
  </si>
  <si>
    <t>Perdida en la integridad de los actos administrativos</t>
  </si>
  <si>
    <t>Alteración o modifiación de los actos administrativos</t>
  </si>
  <si>
    <t>Perdida en la disponibilidad de los actos administrativos</t>
  </si>
  <si>
    <t>Perdida de la información de los actos administrativos</t>
  </si>
  <si>
    <t>Perdida en la integridad del inventario documental</t>
  </si>
  <si>
    <t>Alteración o modifiación del inventario documental</t>
  </si>
  <si>
    <t>Perdida en la disponibilidad del inventario documental</t>
  </si>
  <si>
    <t>Perdida de la información del inventario documental</t>
  </si>
  <si>
    <t>Perdida en la integridad del los documentos comisión de personal</t>
  </si>
  <si>
    <t>Alteración o modifiación del los documentos comisión de personal</t>
  </si>
  <si>
    <t>Perdida en la disponibilidad del los documentos comisión de personal</t>
  </si>
  <si>
    <t>Perdida de la información del los documentos comisión de personal</t>
  </si>
  <si>
    <t>Perdida en la integridad del las comunicaciones</t>
  </si>
  <si>
    <t>Alteración o modifiación del las comunicaciones</t>
  </si>
  <si>
    <t>Perdida en la disponibilidad del las comunicaciones</t>
  </si>
  <si>
    <t>Perdida de la información del las comunicaciones</t>
  </si>
  <si>
    <t>Perdida en la integridad de los documentos del comité de convivencia</t>
  </si>
  <si>
    <t>Alteración o modifiación de los documentos del comité de convivencia</t>
  </si>
  <si>
    <t>Perdida en la disponibilidad de los documentos del comité de convivencia</t>
  </si>
  <si>
    <t>Perdida de la información de los documentos del comité de convivencia</t>
  </si>
  <si>
    <t>Perdida en la confidencialidad de los documentos del comité de convivencia</t>
  </si>
  <si>
    <t>Divulgación de la información de los documentos del comité de convivencia</t>
  </si>
  <si>
    <t>Perdida en la integridad de los documentos del comité Paritario de Seguridad y Salud en el Trabajo</t>
  </si>
  <si>
    <t>Alteración o modifiación de los documentos del comité Paritario de Seguridad y Salud en el Trabajo</t>
  </si>
  <si>
    <t>Perdida en la disponibilidad de los documentos del comité Paritario de Seguridad y Salud en el Trabajo</t>
  </si>
  <si>
    <t>Perdida de la información de los documentos del comité Paritario de Seguridad y Salud en el Trabajo</t>
  </si>
  <si>
    <t xml:space="preserve">Perdida en la integridad de los documentos de la carrera Administrativa </t>
  </si>
  <si>
    <t xml:space="preserve">Alteración o modifiación de los documentos de la carrera Administrativa </t>
  </si>
  <si>
    <t xml:space="preserve">Perdida en la disponibilidad de los documentos de la carrera Administrativa </t>
  </si>
  <si>
    <t xml:space="preserve">Perdida de la información de los documentos de la carrera Administrativa </t>
  </si>
  <si>
    <t>Perdida en la integridad del documento de encargos</t>
  </si>
  <si>
    <t>Alteración o modifiación del documento de encargos</t>
  </si>
  <si>
    <t>Perdida en la disponibilidad del documento de encargos</t>
  </si>
  <si>
    <t>Perdida de la información del documento de encargos</t>
  </si>
  <si>
    <t xml:space="preserve">Perdida en la integridad en el formato de nombramientos provisionales </t>
  </si>
  <si>
    <t xml:space="preserve">Alteración o modifiación en el formato de nombramientos provisionales </t>
  </si>
  <si>
    <t xml:space="preserve">Perdida en la disponibilidad en el formato de nombramientos provisionales </t>
  </si>
  <si>
    <t xml:space="preserve">Perdida de la información en el formato de nombramientos provisionales </t>
  </si>
  <si>
    <t xml:space="preserve">Perdida en la integridad en los documentos de las acciones constitucionales </t>
  </si>
  <si>
    <t xml:space="preserve">Alteración o modifiación en los documentos de las acciones constitucionales </t>
  </si>
  <si>
    <t xml:space="preserve">Perdida en la confidencialidad en los documentos de las acciones constitucionales </t>
  </si>
  <si>
    <t xml:space="preserve">Divulgación de la información en los documentos de las acciones constitucionales </t>
  </si>
  <si>
    <t xml:space="preserve">Perdida en la integridad en las actas </t>
  </si>
  <si>
    <t xml:space="preserve">Alteración o modifiación en las actas </t>
  </si>
  <si>
    <t xml:space="preserve">Perdida en la disponibilidad en las actas </t>
  </si>
  <si>
    <t xml:space="preserve">Perdida de la información en las actas </t>
  </si>
  <si>
    <t xml:space="preserve">Perdida en la confidencialidad de las actas </t>
  </si>
  <si>
    <t xml:space="preserve">Divulgación de la información de las actas </t>
  </si>
  <si>
    <t>Perdida en la integridad en las comunicaiones</t>
  </si>
  <si>
    <t>Alteración o modifiación en las comunicaiones</t>
  </si>
  <si>
    <t>Perdida en la confidencialidad en las comunicaiones</t>
  </si>
  <si>
    <t>Divulgación de la información en las comunicaiones</t>
  </si>
  <si>
    <t xml:space="preserve">Perdida en la integridad en los documentos de los conceptos Jurídicos </t>
  </si>
  <si>
    <t xml:space="preserve">Alteración o modifiación en los documentos de los conceptos Jurídicos </t>
  </si>
  <si>
    <t xml:space="preserve">Perdida en la disponibilidad en los documentos de los conceptos Jurídicos </t>
  </si>
  <si>
    <t xml:space="preserve">Perdida de la información en los documentos de los conceptos Jurídicos </t>
  </si>
  <si>
    <t>Perdida en la integridad en las Peticiones  o consultas de jurídica</t>
  </si>
  <si>
    <t>Alteración o modifiación en las Peticiones  o consultas de jurídica</t>
  </si>
  <si>
    <t>Perdida en la disponibilidad en las Peticiones  o consultas de jurídica</t>
  </si>
  <si>
    <t>Perdida de la información en las Peticiones  o consultas de jurídica</t>
  </si>
  <si>
    <t>Perdida en la confidencialidad en las Peticiones  o consultas de jurídica</t>
  </si>
  <si>
    <t>Divulgación de la información de las Peticiones  o consultas de jurídica</t>
  </si>
  <si>
    <t>Perdida en la integridad en las respuestas de jurídica</t>
  </si>
  <si>
    <t>Alteración o modifiación en las respuestas de jurídica</t>
  </si>
  <si>
    <t>Perdida en la disponibilidad en las respuestas de jurídica</t>
  </si>
  <si>
    <t>Perdida de la información en las respuestas de jurídica</t>
  </si>
  <si>
    <t>Perdida en la integridad de las conciliaciones extrajudiciales</t>
  </si>
  <si>
    <t>Alteración o modifiación de las conciliaciones extrajudiciales</t>
  </si>
  <si>
    <t>Perdida en la disponibilidad de las conciliaciones extrajudiciales</t>
  </si>
  <si>
    <t>Perdida de la información de las conciliaciones extrajudiciales</t>
  </si>
  <si>
    <t xml:space="preserve">Perdida en la integridad de los procesos Judiciales </t>
  </si>
  <si>
    <t xml:space="preserve">Alteración o modifiación de los procesos Judiciales </t>
  </si>
  <si>
    <t xml:space="preserve">Perdida en la disponibilidad de los procesos Judiciales </t>
  </si>
  <si>
    <t xml:space="preserve">Perdida de la información de los procesos Judiciales </t>
  </si>
  <si>
    <t xml:space="preserve">Alteración o modifiación dde las actas </t>
  </si>
  <si>
    <t xml:space="preserve">Perdida en la disponibilidad de las actas </t>
  </si>
  <si>
    <t>Perdida en la integridad de los documentos de contratos</t>
  </si>
  <si>
    <t>Alteración o modifiación de los documentos de contratos</t>
  </si>
  <si>
    <t>Perdida en la disponibilidad de los documentos de contratos</t>
  </si>
  <si>
    <t>Perdida de la información de los documentos de contratos</t>
  </si>
  <si>
    <t xml:space="preserve">Perdida en la integridad de las facturas y certificaciones del mantenimiento del vehículo </t>
  </si>
  <si>
    <t xml:space="preserve">Alteración o modifiación de las facturas y certificaciones del mantenimiento del vehículo </t>
  </si>
  <si>
    <t xml:space="preserve">Perdida en la disponibilidad de las facturas y certificaciones del mantenimiento del vehículo </t>
  </si>
  <si>
    <t xml:space="preserve">Perdida de la información de las facturas y certificaciones del mantenimiento del vehículo </t>
  </si>
  <si>
    <t xml:space="preserve">Perdida en la integridad de los conceptos </t>
  </si>
  <si>
    <t xml:space="preserve">Alteración o modifiación de los conceptos </t>
  </si>
  <si>
    <t xml:space="preserve">Perdida en la disponibilidad de los conceptos </t>
  </si>
  <si>
    <t xml:space="preserve">Perdida de la información de los conceptos </t>
  </si>
  <si>
    <t xml:space="preserve">Perdida en la integridad de los informes </t>
  </si>
  <si>
    <t xml:space="preserve">Alteración o modifiación  de los informes </t>
  </si>
  <si>
    <t xml:space="preserve">Perdida en la disponibilidad  de los informes </t>
  </si>
  <si>
    <t xml:space="preserve">Perdida de la información  de los informes </t>
  </si>
  <si>
    <t xml:space="preserve">Perdida en la confidencialidad  de los informes </t>
  </si>
  <si>
    <t xml:space="preserve">Divulgación de la información  de los informes </t>
  </si>
  <si>
    <t xml:space="preserve">Perdida en la disponibilidad de los documentos de la asesoria y asistencia técnica territorial </t>
  </si>
  <si>
    <t xml:space="preserve">Perdida de la información de los documentos de la asesoria y asistencia técnica territorial </t>
  </si>
  <si>
    <t xml:space="preserve">Perdida en la integridad de los documentos de la asesoria y asistencia técnica territorial </t>
  </si>
  <si>
    <t xml:space="preserve">Alteración o modifiación  de los documentos de la asesoria y asistencia técnica territorial </t>
  </si>
  <si>
    <t xml:space="preserve">Perdida en la confidencialidad en listados de asistencia y las actas de la asesoria y asistencia técnica territorial </t>
  </si>
  <si>
    <t xml:space="preserve">Divulgación de la información  en listados de asistencia y las actas de la asesoria y asistencia técnica territorial </t>
  </si>
  <si>
    <t xml:space="preserve">Perdida en la disponibilidad de los documentos del contenidos accesibles </t>
  </si>
  <si>
    <t xml:space="preserve">Perdida de la información de los documentos del contenidos accesibles </t>
  </si>
  <si>
    <t xml:space="preserve">Perdida en la integridad de los documentos del contenidos accesibles </t>
  </si>
  <si>
    <t xml:space="preserve">Alteración o modifiación  de los documentos del contenidos accesibles </t>
  </si>
  <si>
    <t>Perdida en la disponibilidad de los lineamientos para la asesoria y la asistencia técnica</t>
  </si>
  <si>
    <t>Perdida de la información de los lineamientos para la asesoria y la asistencia técnica</t>
  </si>
  <si>
    <t>Perdida en la integridad de los lineamientos para la asesoria y la asistencia técnica</t>
  </si>
  <si>
    <t>Alteración o modifiación de los lineamientos para la asesoria y la asistencia técnica</t>
  </si>
  <si>
    <t>Perdida en la confidencialidad  de los lineamientos para la asesoria y la asistencia técnica en la etapa de elaboración</t>
  </si>
  <si>
    <t>Divulgación de la información de los lineamientos para la asesoria y la asistencia técnica en la etapa de elaboración</t>
  </si>
  <si>
    <t>Perdida en la disponibilidad de los proceso de planeación lingüística</t>
  </si>
  <si>
    <t>Perdida de la información de los proceso de planeación lingüística</t>
  </si>
  <si>
    <t>Perdida en la integridad de los proceso de planeación lingüística</t>
  </si>
  <si>
    <t>Alteración o modifiación de los proceso de planeación lingüística</t>
  </si>
  <si>
    <t>Perdida en la confidencialidad  de los proceso de planeación lingüística en la etapa de elaboración</t>
  </si>
  <si>
    <t>Divulgación de la información de los proceso de planeación lingüística en la etapa de elaboración</t>
  </si>
  <si>
    <t>Perdida en la disponibilidad en los registro y evaluación de interpretes</t>
  </si>
  <si>
    <t>Perdida de la información en los registro y evaluación de interpretes</t>
  </si>
  <si>
    <t>Alteración o modifiación en los registro y evaluación de interpretes</t>
  </si>
  <si>
    <t>Perdida en la confidencialidad  en los registro y evaluación de interpretes</t>
  </si>
  <si>
    <t>Divulgación de la información en los registro y evaluación de interpretes en la etapa de elaboración</t>
  </si>
  <si>
    <t>Perdida en la disponibilidad en los documentos de Instrumentos Archivisticos</t>
  </si>
  <si>
    <t>Perdida de la información en los documentos de Instrumentos Archivisticos</t>
  </si>
  <si>
    <t>Perdida en la integridad en los documentos de Instrumentos Archivisticos</t>
  </si>
  <si>
    <t>Alteración o modifiación en los documentos de Instrumentos Archivisticos</t>
  </si>
  <si>
    <t>Perdida en la disponibilidad en los planes</t>
  </si>
  <si>
    <t>Perdida de la información en los planes</t>
  </si>
  <si>
    <t>Alteración o modifiación en los planes</t>
  </si>
  <si>
    <t xml:space="preserve">Perdida en la disponibilidad de los comprobantes de contabilidad </t>
  </si>
  <si>
    <t xml:space="preserve">Perdida de la información de los comprobantes de contabilidad </t>
  </si>
  <si>
    <t xml:space="preserve">Perdida en la integridad de los comprobantes de contabilidad </t>
  </si>
  <si>
    <t xml:space="preserve">Alteración o modifiación de los comprobantes de contabilidad </t>
  </si>
  <si>
    <t>Perdida en la disponibilidad de las comunicaciones</t>
  </si>
  <si>
    <t>Perdida en la disponibilidad de los documentos de las conciliaciones</t>
  </si>
  <si>
    <t>Perdida de la información de los documentos de las conciliaciones</t>
  </si>
  <si>
    <t>Perdida en la integridad de los documentos de las conciliaciones</t>
  </si>
  <si>
    <t>Alteración o modifiación de los documentos de las conciliaciones</t>
  </si>
  <si>
    <t xml:space="preserve">Perdida en la integridad de las cuentas bancarias </t>
  </si>
  <si>
    <t xml:space="preserve">Alteración o modifiación de las cuentas bancarias </t>
  </si>
  <si>
    <t xml:space="preserve">Perdida en la confidencialidad  de las cuentas bancarias </t>
  </si>
  <si>
    <t xml:space="preserve">Divulgación de la información de las cuentas bancarias </t>
  </si>
  <si>
    <t xml:space="preserve">Perdida en la disponibilidad de las cuentas por cobrar  </t>
  </si>
  <si>
    <t xml:space="preserve">Perdida de la información de las cuentas por cobrar  </t>
  </si>
  <si>
    <t xml:space="preserve">Perdida en la integridad de las cuentas por cobrar  </t>
  </si>
  <si>
    <t xml:space="preserve">Alteración o modifiación de las cuentas por cobrar  </t>
  </si>
  <si>
    <t xml:space="preserve">Perdida en la disponibilidad de los estados financieros </t>
  </si>
  <si>
    <t xml:space="preserve">Perdida de la información  de los estados financieros </t>
  </si>
  <si>
    <t xml:space="preserve">Perdida en la integridad  de los estados financieros </t>
  </si>
  <si>
    <t xml:space="preserve">Alteración o modifiación  de los estados financieros </t>
  </si>
  <si>
    <t>Perdida en la disponibilidad de los informes</t>
  </si>
  <si>
    <t>Perdida en la integridad  de los informes</t>
  </si>
  <si>
    <t xml:space="preserve">Perdida en la disponibilidad de los libros de  Contabilidad </t>
  </si>
  <si>
    <t xml:space="preserve">Perdida de la información  de los libros de  Contabilidad </t>
  </si>
  <si>
    <t xml:space="preserve">Perdida en la integridad  de los libros de  Contabilidad </t>
  </si>
  <si>
    <t xml:space="preserve">Alteración o modifiación  de los libros de  Contabilidad </t>
  </si>
  <si>
    <t>Perdida en la disponibilidad de los pagos</t>
  </si>
  <si>
    <t>Perdida de la información  de los pagos</t>
  </si>
  <si>
    <t>Perdida en la integridad  de lospagos</t>
  </si>
  <si>
    <t>Alteración o modifiación  de los pagos</t>
  </si>
  <si>
    <t>Perdida en la disponibilidad del Plan anual de caja</t>
  </si>
  <si>
    <t>Perdida de la información  del Plan anual de caja</t>
  </si>
  <si>
    <t>Perdida en la integridad  del Plan anual de caja</t>
  </si>
  <si>
    <t>Alteración o modifiación  del Plan anual de caja</t>
  </si>
  <si>
    <t>Perdida en la disponibilidad de los documentos de la Ejecución presupuestal</t>
  </si>
  <si>
    <t>Perdida de la información de los documentos de la Ejecución presupuestal</t>
  </si>
  <si>
    <t>Perdida en la integridad  de los documentos de la Ejecución presupuestal</t>
  </si>
  <si>
    <t>Alteración o modifiación  de los documentos de la Ejecución presupuestal</t>
  </si>
  <si>
    <t>Perdida en la disponibilidad de las Vigencias futuras</t>
  </si>
  <si>
    <t>Perdida de la información  de las Vigencias futuras</t>
  </si>
  <si>
    <t>Perdida en la integridad  de las Vigencias futuras</t>
  </si>
  <si>
    <t>Alteración o modifiación  de las Vigencias futuras</t>
  </si>
  <si>
    <t>Dirección</t>
  </si>
  <si>
    <t>Perdida en la disponibilidad de las Comunicaciones</t>
  </si>
  <si>
    <t>Perdida de la información de las Comunicaciones</t>
  </si>
  <si>
    <t>Perdida en la integridad  de las Comunicaciones</t>
  </si>
  <si>
    <t>Alteración o modifiación  de las Comunicaciones</t>
  </si>
  <si>
    <t>Perdida en la disponibilidad de las actas de dirección</t>
  </si>
  <si>
    <t>Perdida de la información de las actas de dirección</t>
  </si>
  <si>
    <t>Perdida en la integridad de las actas de dirección</t>
  </si>
  <si>
    <t>Alteración o modifiación  de las actas de dirección</t>
  </si>
  <si>
    <t xml:space="preserve">Perdida en la disponibilidad de las  actas de Comité Institucional de Coordinación de Control Interno </t>
  </si>
  <si>
    <t xml:space="preserve">Perdida de la información de las  actas de Comité Institucional de Coordinación de Control Interno </t>
  </si>
  <si>
    <t xml:space="preserve">Perdida en la integridad de las  actas de Comité Institucional de Coordinación de Control Interno </t>
  </si>
  <si>
    <t xml:space="preserve">Alteración o modifiación de las  actas de Comité Institucional de Coordinación de Control Interno </t>
  </si>
  <si>
    <t>Perdida en la disponibilidad de las actas de reuniones de trabajo del area</t>
  </si>
  <si>
    <t>Perdida de la información de las  actas de reuniones de trabajo del area</t>
  </si>
  <si>
    <t>Perdida en la integridad de las  actas de reuniones de trabajo del area</t>
  </si>
  <si>
    <t>Alteración o modifiación de las  actas de reuniones de trabajo del area</t>
  </si>
  <si>
    <t>Perdida en la confidencialidad  de las actas de reuniones de trabajo del area</t>
  </si>
  <si>
    <t>Divulgación de la información de las actas de reuniones de trabajo del area</t>
  </si>
  <si>
    <t>Perdida en la disponibilidad de los documentos de Auditorías.</t>
  </si>
  <si>
    <t>Perdida de la información de los documentos de Auditorías.</t>
  </si>
  <si>
    <t>Perdida en la integridad de los documentos de Auditorías.</t>
  </si>
  <si>
    <t>Alteración o modifiación de los documentos de Auditorías.</t>
  </si>
  <si>
    <t xml:space="preserve">Perdida en la disponibilidad de los Informes  de seguimientos a la Gestión </t>
  </si>
  <si>
    <t xml:space="preserve">Perdida de la información de los Informes  de seguimientos a la Gestión </t>
  </si>
  <si>
    <t xml:space="preserve">Perdida en la integridad de los Informes  de seguimientos a la Gestión </t>
  </si>
  <si>
    <t xml:space="preserve">Alteración o modifiación de los Informes  de seguimientos a la Gestión </t>
  </si>
  <si>
    <t xml:space="preserve">Perdida en la disponibilidad de los Informes Entes Externos </t>
  </si>
  <si>
    <t xml:space="preserve">Perdida de la información de los Informes Entes Externos </t>
  </si>
  <si>
    <t xml:space="preserve">Perdida en la integridad de los Informes Entes Externos </t>
  </si>
  <si>
    <t xml:space="preserve">Alteración o modifiación de los Informes Entes Externos </t>
  </si>
  <si>
    <t xml:space="preserve">Perdida en la integridad de los eventos </t>
  </si>
  <si>
    <t xml:space="preserve">Alteración o modifiación de los eventos </t>
  </si>
  <si>
    <t xml:space="preserve">Perdida en la confidencialidad  de los eventos </t>
  </si>
  <si>
    <t xml:space="preserve">Divulgación de la información de los eventos </t>
  </si>
  <si>
    <t xml:space="preserve">Alteración o modifiación de los informes </t>
  </si>
  <si>
    <t xml:space="preserve">Divulgación de la información de los informes </t>
  </si>
  <si>
    <t>Perdida en la integridad de los documentos de materiales comunicativos</t>
  </si>
  <si>
    <t>Alteración o modifiación de los documentos de materiales comunicativos</t>
  </si>
  <si>
    <t>Perdida en la confidencialidad  de los documentos de materiales comunicativos</t>
  </si>
  <si>
    <t>Divulgación de la información de los documentos de materiales comunicativos</t>
  </si>
  <si>
    <t xml:space="preserve">Perdida en la integridad de los derechos de petición, quejas, reclamos y sugerencias </t>
  </si>
  <si>
    <t xml:space="preserve">Alteración o modifiación de los derechos de petición, quejas, reclamos y sugerencias </t>
  </si>
  <si>
    <t xml:space="preserve">Perdida en la confidencialidad  de los derechos de petición, quejas, reclamos y sugerencias </t>
  </si>
  <si>
    <t xml:space="preserve">Divulgación de la información de los derechos de petición, quejas, reclamos y sugerencias </t>
  </si>
  <si>
    <t xml:space="preserve">Perdida en la disponibilidad de los derechos de petición, quejas, reclamos y sugerencias </t>
  </si>
  <si>
    <t xml:space="preserve">Perdida de la información de los derechos de petición, quejas, reclamos y sugerencias </t>
  </si>
  <si>
    <t>Perdida en la integridad de los informes</t>
  </si>
  <si>
    <t>Alteración o modifiación de los informes</t>
  </si>
  <si>
    <t>Perdida de la información de los informes</t>
  </si>
  <si>
    <t>Perdida en la integridad de los documentos de la asesoria y asistencia técnica oferta y/o Demanda</t>
  </si>
  <si>
    <t>Alteración o modifiación de los documentos de la asesoria y asistencia técnica oferta y/o Demanda</t>
  </si>
  <si>
    <t>Perdida en la disponibilidad de los documentos de la asesoria y asistencia técnica oferta y/o Demanda</t>
  </si>
  <si>
    <t>Perdida de la información de los documentos de la asesoria y asistencia técnica oferta y/o Demanda</t>
  </si>
  <si>
    <t>Perdida en la integridad de los documentos de la asesoria y asistencia técnica / Demanda</t>
  </si>
  <si>
    <t>Alteración o modifiación de los documentos de la asesoria y asistencia técnica / Demanda</t>
  </si>
  <si>
    <t>Perdida en la disponibilidad de los documentos de la asesoria y asistencia técnica / Demanda</t>
  </si>
  <si>
    <t>Perdida de la información de los documentos de la asesoria y asistencia técnica / Demanda</t>
  </si>
  <si>
    <t xml:space="preserve">Perdida en la integridad de la administración de indicadores de gestión </t>
  </si>
  <si>
    <t xml:space="preserve">Alteración o modifiación de la administración de indicadores de gestión </t>
  </si>
  <si>
    <t xml:space="preserve">Perdida en la disponibilidad de la administración de indicadores de gestión </t>
  </si>
  <si>
    <t xml:space="preserve">Perdida de la información de la administración de indicadores de gestión </t>
  </si>
  <si>
    <t>Perdida en la integridad de los documentos de administración del riesgo</t>
  </si>
  <si>
    <t>Alteración o modifiación  de los documentos de administración del riesgo</t>
  </si>
  <si>
    <t>Perdida en la disponibilidad de los documentos de administración del riesgo</t>
  </si>
  <si>
    <t>Perdida de la información de los documentos de administración del riesgo</t>
  </si>
  <si>
    <t>Perdida en la integridad de los documentos de la administración  de Acciones Correctivas y oportunidades de  Mejora</t>
  </si>
  <si>
    <t>Alteración o modifiación  de los documentos de la administración  de Acciones Correctivas y oportunidades de  Mejora</t>
  </si>
  <si>
    <t>Perdida en la disponibilidad de los documentos de la administración  de Acciones Correctivas y oportunidades de  Mejora</t>
  </si>
  <si>
    <t>Perdida de la información de los documentos de la administración  de Acciones Correctivas y oportunidades de  Mejora</t>
  </si>
  <si>
    <t>Perdida en la integridad de las comunicaciones</t>
  </si>
  <si>
    <t>Alteración o modifiación de las comunicaciones</t>
  </si>
  <si>
    <t>Perdida en la disponibilidad  de las comunicaciones</t>
  </si>
  <si>
    <t>Perdida de la información  de las comunicaciones</t>
  </si>
  <si>
    <t xml:space="preserve">Perdida en la integridad de los documentos del control  de servicio no conforme </t>
  </si>
  <si>
    <t xml:space="preserve">Alteración o modifiación de los documentos del control  de servicio no conforme </t>
  </si>
  <si>
    <t xml:space="preserve">Perdida en la disponibilidad  de los documentos del control  de servicio no conforme </t>
  </si>
  <si>
    <t xml:space="preserve">Perdida de la información de los documentos del control  de servicio no conforme </t>
  </si>
  <si>
    <t>Perdida en la integridad de las actas de reunión</t>
  </si>
  <si>
    <t>Alteración o modifiación de las actas de reunión</t>
  </si>
  <si>
    <t>Perdida en la disponibilidad  de las actas de reunión</t>
  </si>
  <si>
    <t>Perdida de la información de las actas de reunión</t>
  </si>
  <si>
    <t>Perdida en la integridad de las actas comité Instutucional de Gestión y Desempeño</t>
  </si>
  <si>
    <t>Alteración o modifiación de las actas comité Instutucional de Gestión y Desempeño</t>
  </si>
  <si>
    <t>Perdida en la disponibilidad  de las actas comité Instutucional de Gestión y Desempeño</t>
  </si>
  <si>
    <t>Perdida de la información de las actas comité Instutucional de Gestión y Desempeño</t>
  </si>
  <si>
    <t>Perdida en la integridad de los documentos de la programación Presupuestal</t>
  </si>
  <si>
    <t>Alteración o modifiación de los documentos de la programación Presupuestal</t>
  </si>
  <si>
    <t>Perdida en la disponibilidad de los documentos de la programación Presupuestal</t>
  </si>
  <si>
    <t>Perdida de la información de los documentos de la programación Presupuestal</t>
  </si>
  <si>
    <t>Perdida en la integridad de los documentos de seguimiento a la gestión presupuestal</t>
  </si>
  <si>
    <t>Alteración o modifiación de los documentos de seguimiento a la gestión presupuestal</t>
  </si>
  <si>
    <t>Perdida en la disponibilidad de los documentos de seguimiento a la gestión presupuestal</t>
  </si>
  <si>
    <t>Perdida de la información de los documentos de seguimiento a la gestión presupuestal</t>
  </si>
  <si>
    <t>Perdida en la integridad de los informes de gestión</t>
  </si>
  <si>
    <t>Alteración o modifiación de los informes de gestión</t>
  </si>
  <si>
    <t>Perdida en la disponibilidad de los informes de gestión</t>
  </si>
  <si>
    <t>Perdida de la información de los informes de gestión</t>
  </si>
  <si>
    <t>Perdida en la integridad al plan anticorrupción y de atención al ciudadano</t>
  </si>
  <si>
    <t>Alteración o modifiación al plan anticorrupción y de atención al ciudadano</t>
  </si>
  <si>
    <t>Perdida en la disponibilidad de plan anticorrupción y de atención al ciudadano</t>
  </si>
  <si>
    <t>Perdida de la información del plan anticorrupción y de atención al ciudadano</t>
  </si>
  <si>
    <t>Perdida en la integridad de la matriz del seguimiento  al Plan anticorrupción y de atención al ciudadano</t>
  </si>
  <si>
    <t>Alteración o modifiación de la matriz del seguimiento  al Plan anticorrupción y de atención al ciudadano</t>
  </si>
  <si>
    <t>Perdida en la disponibilidad de la matriz del seguimiento  al Plan anticorrupción y de atención al ciudadano</t>
  </si>
  <si>
    <t>Perdida de la información de la matriz del seguimiento  al Plan anticorrupción y de atención al ciudadano</t>
  </si>
  <si>
    <t>Perdida en la integridad de los planes</t>
  </si>
  <si>
    <t>Alteración o modifiación de los planes</t>
  </si>
  <si>
    <t>Perdida en la disponibilidad de los planes</t>
  </si>
  <si>
    <t>Perdida de la información de los planes</t>
  </si>
  <si>
    <t>Perdida en la integridad de los documentos de los Proyectos  de inversión</t>
  </si>
  <si>
    <t>Alteración o modifiación de los documentos de los Proyectos  de inversión</t>
  </si>
  <si>
    <t>Perdida en la disponibilidad de los documentos de los Proyectos  de inversión</t>
  </si>
  <si>
    <t>Perdida de la información de los documentos de los Proyectos  de inversión</t>
  </si>
  <si>
    <t xml:space="preserve">Perdida en la integridad de los documentos de la medición a la gestión </t>
  </si>
  <si>
    <t xml:space="preserve">Alteración o modifiación de los documentos de la medición a la gestión </t>
  </si>
  <si>
    <t xml:space="preserve">Perdida en la disponibilidad de los documentos de la medición a la gestión </t>
  </si>
  <si>
    <t xml:space="preserve">Perdida de la información de los documentos de la medición a la gestión </t>
  </si>
  <si>
    <t xml:space="preserve">Perdida en la integridad de los documentos del Sistema Integrado de Gestión </t>
  </si>
  <si>
    <t xml:space="preserve">Alteración o modifiación de los documentos del Sistema Integrado de Gestión </t>
  </si>
  <si>
    <t xml:space="preserve">Perdida en la disponibilidad de los documentos del Sistema Integrado de Gestión </t>
  </si>
  <si>
    <t xml:space="preserve">Perdida de la información de los documentos del Sistema Integrado de Gestión </t>
  </si>
  <si>
    <t>Perdida en la integridad del listado del control de documentos y registros</t>
  </si>
  <si>
    <t>Alteración o modifiación del listado del control de documentos y registros</t>
  </si>
  <si>
    <t>Perdida en la disponibilidad del listado del control de documentos y registros</t>
  </si>
  <si>
    <t>Perdida de la información del listado del control de documentos y registros</t>
  </si>
  <si>
    <t>Perdida en la integridad de la administración página web</t>
  </si>
  <si>
    <t>Alteración o modifiación de la administración página web</t>
  </si>
  <si>
    <t>Perdida en la disponibilidad de la administración página web</t>
  </si>
  <si>
    <t>Perdida de la información de la administración página web</t>
  </si>
  <si>
    <t>Perdida de la información de las comunicaciones</t>
  </si>
  <si>
    <t>Perdida en la confidencialidad  de las comunicaciones</t>
  </si>
  <si>
    <t>Divulgación de la información de las comunicaciones</t>
  </si>
  <si>
    <t>Perdida en la integridad de las licencias de Sofware</t>
  </si>
  <si>
    <t>Alteración o modifiación de las licencias de Sofware</t>
  </si>
  <si>
    <t>Perdida en la disponibilidad de las licencias de Sofware</t>
  </si>
  <si>
    <t>Perdida de la información de las licencias de Sofware</t>
  </si>
  <si>
    <t>Perdida en la integridad de los documentos  que recopila todos los requerimiento e incidencias tecnologicas con sus tiempos de respuesta o SLA</t>
  </si>
  <si>
    <t>Alteración o modifiación de los documentos  que recopila todos los requerimiento e incidencias tecnologicas con sus tiempos de respuesta o SLA</t>
  </si>
  <si>
    <t>Perdida en la disponibilidad de los documentos  que recopila todos los requerimiento e incidencias tecnologicas con sus tiempos de respuesta o SLA</t>
  </si>
  <si>
    <t>Perdida de la información de los documentos  que recopila todos los requerimiento e incidencias tecnologicas con sus tiempos de respuesta o SLA</t>
  </si>
  <si>
    <t>Perdida en la integridad de la hoja de vida de equipo de computo</t>
  </si>
  <si>
    <t>Alteración o modifiación de la hoja de vida de equipo de computo</t>
  </si>
  <si>
    <t>Perdida en la disponibilidad de la hoja de vida de equipo de computo</t>
  </si>
  <si>
    <t>Perdida de la información de la hoja de vida de equipo de computo</t>
  </si>
  <si>
    <t>Perdida en la integridad de los documentos del plan Estratégico de Tecnologías de la Información</t>
  </si>
  <si>
    <t>Alteración o modifiación de los documentos del plan Estratégico de Tecnologías de la Información</t>
  </si>
  <si>
    <t>Perdida en la disponibilidad de los documentos del plan Estratégico de Tecnologías de la Información</t>
  </si>
  <si>
    <t>Perdida de la información de los documentos del plan Estratégico de Tecnologías de la Información</t>
  </si>
  <si>
    <t xml:space="preserve">Perdida en la integridad de los documentos de Gobierno digital </t>
  </si>
  <si>
    <t xml:space="preserve">Alteración o modifiación de los documentos de Gobierno digital </t>
  </si>
  <si>
    <t xml:space="preserve">Perdida en la disponibilidad de los documentos de Gobierno digital </t>
  </si>
  <si>
    <t xml:space="preserve">Perdida de la información de los documentos de Gobierno digital </t>
  </si>
  <si>
    <t>Perdida en la integridad de las copias de seguridad</t>
  </si>
  <si>
    <t>Alteración o modifiación de las copias de seguridad</t>
  </si>
  <si>
    <t>Perdida en la disponibilidad de las copias de seguridad</t>
  </si>
  <si>
    <t>Perdida de la información de las copias de seguridad</t>
  </si>
  <si>
    <t>Perdida en la integridad de los documentos del sistema de seguridad y privacidad de la información</t>
  </si>
  <si>
    <t>Alteración o modifiación de los documentos del sistema de seguridad y privacidad de la información</t>
  </si>
  <si>
    <t>Perdida en la disponibilidad de los documentos del sistema de seguridad y privacidad de la información</t>
  </si>
  <si>
    <t>Perdida de la información de los documentos del sistema de seguridad y privacidad de la información</t>
  </si>
  <si>
    <t xml:space="preserve"> MAPA Y PLAN DE TRATAMIENTO DE RIESGOS SEGURIDAD DIGITAL</t>
  </si>
  <si>
    <t>PROCESO GESTION DEL TALENTO HUMANO</t>
  </si>
  <si>
    <t>CÓDIGO:
FOTH52</t>
  </si>
  <si>
    <t>FORMATO  MATRIZ DE PELIGROS</t>
  </si>
  <si>
    <t>VERSION:  02</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</si>
  <si>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</si>
  <si>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</si>
  <si>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</si>
  <si>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</si>
  <si>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</si>
  <si>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</si>
  <si>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</si>
  <si>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</si>
  <si>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</si>
  <si>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</si>
  <si>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</si>
  <si>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</si>
  <si>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</si>
  <si>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</si>
  <si>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</si>
  <si>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</si>
  <si>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</si>
  <si>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</si>
  <si>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</si>
  <si>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</si>
  <si>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</si>
  <si>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</si>
  <si>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</si>
  <si>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</si>
  <si>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</si>
  <si>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</si>
  <si>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</si>
  <si>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</si>
  <si>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</si>
  <si>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</si>
  <si>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</si>
  <si>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</si>
  <si>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</si>
  <si>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</si>
  <si>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</si>
  <si>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</si>
  <si>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</si>
  <si>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</si>
  <si>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</si>
  <si>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</si>
  <si>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</si>
  <si>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</si>
  <si>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</si>
  <si>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</si>
  <si>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</si>
  <si>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</si>
  <si>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</si>
  <si>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</si>
  <si>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 Enfermedades respiratorias
*Alergias
</t>
  </si>
  <si>
    <t>NO</t>
  </si>
  <si>
    <t xml:space="preserve">Afectaciones en la salud </t>
  </si>
  <si>
    <t>Instalar  fichas descriptiva  de lavado de manos en los baños de la entidad.</t>
  </si>
  <si>
    <t xml:space="preserve">1. Capacitar a servidores/as públicos y contratistas  en la prevención de enfermedades de origen común, estilos de vida saludable
2. Mantener  puertas abiertas con el fin de facilitar la circulación del aire. 
</t>
  </si>
  <si>
    <t>(EPP) Uso adecuado de protector respiratorio en personas con estado gripal o afección respiratoria</t>
  </si>
  <si>
    <t>S.S.T, ARL
SERVICIOS ADMINISTRATIVOS JEFE INMEDIATO</t>
  </si>
  <si>
    <t>6 MESES</t>
  </si>
  <si>
    <t>SEGURIDAD Y SALUD EN EL TRABAJO</t>
  </si>
  <si>
    <t>Inspecciones Planeadas</t>
  </si>
  <si>
    <t xml:space="preserve">FÍSICO 
ILUMINACIÓN </t>
  </si>
  <si>
    <t xml:space="preserve">Exposición de luz visibe  por exceso o deficiencia, 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</si>
  <si>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</si>
  <si>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Enfermedades o  lesiones   de los ojos o de piel.   </t>
  </si>
  <si>
    <t>Instalación de pantallas de sol o persianas en ventanales.</t>
  </si>
  <si>
    <t xml:space="preserve">1. Capacitar a servidores y o contratistas  en la conservación visual( examenes de ingreso y o periodicos); Rutinas de pausas activas antes, durante y después de la labor.
2. Realizar seguimiento a exámenes medico periódico para evidenciar cambios en el estado visual de los trabajadores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</si>
  <si>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</si>
  <si>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</si>
  <si>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</si>
  <si>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</si>
  <si>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descansos programados </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</si>
  <si>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</si>
  <si>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</si>
  <si>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</si>
  <si>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</si>
  <si>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</si>
  <si>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agacharse,levantarse y posturas sedente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</si>
  <si>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</si>
  <si>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
Inspecciones de puestos de trabajo.</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</si>
  <si>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</si>
  <si>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</si>
  <si>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Implementación del programa de Vigilancia Epidemiológica para riesgo biomecánico que garantice abarcar a todo el personal, y la realización de pausas activas de descanso por parte de los mismos
Capacitación en higiene postural
inspecciones de puesto de trabajo.</t>
  </si>
  <si>
    <t>PSICOSOCIAL 
GESTIÓN ORGANIZACIONAL</t>
  </si>
  <si>
    <t>Nivel de responsabilidad</t>
  </si>
  <si>
    <t>Efectos psicosomáticos</t>
  </si>
  <si>
    <t>N.H.</t>
  </si>
  <si>
    <t>Implementación de programa de Vigilancia epidemiológica en  riesgo psicosocial.
Implementación programas de bienestar
Capacitación , manejo del estrés, inteligencia emocinal , trabajo en equipo,comunicacio asertiva y manejo del tiempo</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</si>
  <si>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</si>
  <si>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</si>
  <si>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</si>
  <si>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</si>
  <si>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 xml:space="preserve">Implementación programa de inspecciones planeadas,capacitacion de actos y condiciones inseguros  </t>
  </si>
  <si>
    <t>S.S.T</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</si>
  <si>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</si>
  <si>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</si>
  <si>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</si>
  <si>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 xml:space="preserve">1. Capacitar a servidores/as públicos y contratistas  en  estilos de vida saludable, lavado de manos.
2. Mantener puertas abiertas con el fin de facilitar la circulación del aire.
</t>
  </si>
  <si>
    <t>S.S.T
SERVICIOS ADMINISTRATIVOS</t>
  </si>
  <si>
    <t>Adopción de posturas inadecuadas al sentarse, agacharse y levantarse</t>
  </si>
  <si>
    <t>Postura sedente</t>
  </si>
  <si>
    <t xml:space="preserve">NO </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</si>
  <si>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</si>
  <si>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</si>
  <si>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</si>
  <si>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</si>
  <si>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 xml:space="preserve">                                           </t>
  </si>
  <si>
    <t>postura sedente</t>
  </si>
  <si>
    <t>BAÑOS</t>
  </si>
  <si>
    <t>Uso  del  baño</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</si>
  <si>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</si>
  <si>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</si>
  <si>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</si>
  <si>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</si>
  <si>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 Enfermedades respiratorias
*Alergias
</t>
  </si>
  <si>
    <t>Brillos y reflejos generados por plano de trabajo que es en superficie blanca
Exceso o deficiencia de iluminación natural o artificial</t>
  </si>
  <si>
    <t>S.S.T
SERVICIOS ADMINISTRATIVOS Y TALENTO HUMANO</t>
  </si>
  <si>
    <t>PSICOSOCIAL
CONDICIONES DE LA TAREA</t>
  </si>
  <si>
    <t>Condiciones de la tarea; carga mental, contenido de la tarea</t>
  </si>
  <si>
    <t xml:space="preserve">
• Depresión, estrés, ansiedad y otros trastornos de la salud mental
• Trastornos del sueño
• Incremento de la accidentalidad
• Enfermedades cardiovasculares
• Dolor de espalda y otros trastornos musculo esqueléticos.</t>
  </si>
  <si>
    <t>Medio</t>
  </si>
  <si>
    <t>Ocasional</t>
  </si>
  <si>
    <t>Bajo</t>
  </si>
  <si>
    <t>Grave</t>
  </si>
  <si>
    <t>III</t>
  </si>
  <si>
    <t>Mejorable</t>
  </si>
  <si>
    <t>Estrés laboral
Enfermedades cardiovasculares</t>
  </si>
  <si>
    <t xml:space="preserve">Realizar actividades recreativas y/o deportivas como medida preventiva
- Capacitacion prevencion del riesgo psicosocial y manejo del estrés </t>
  </si>
  <si>
    <t xml:space="preserve">S.S.T, BIENESTAR Y CAPACITACION </t>
  </si>
  <si>
    <t>Implementación de programa de Vigilancia epidemiológica en  riesgo psicosocial.
Implementación programas de bienestar
Capacitación , manejo del estrés</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</si>
  <si>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</si>
  <si>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</si>
  <si>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</si>
  <si>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</si>
  <si>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CONDICIONES DE SEGURIDAD ELÉCTRICO</t>
  </si>
  <si>
    <t>ELÉCTRICO
Manipulación de cables , enchufes y tomacorrientes</t>
  </si>
  <si>
    <t>*Quemadura
*Choque eléctrico en baja tensión
*Corto circuito</t>
  </si>
  <si>
    <t>La muerte</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</si>
  <si>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</si>
  <si>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</si>
  <si>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</si>
  <si>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</si>
  <si>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</si>
  <si>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</si>
  <si>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</si>
  <si>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</si>
  <si>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</si>
  <si>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</si>
  <si>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t>
  </si>
  <si>
    <t xml:space="preserve">
SERVICIOS ADMINISTRATIVOS</t>
  </si>
  <si>
    <t xml:space="preserve">ELÉCTRICO
Manipulación de cables , enchufes y tomacorrientes al realizar conexiones de equipos tecnológicos </t>
  </si>
  <si>
    <t xml:space="preserve">Quemadura </t>
  </si>
  <si>
    <t xml:space="preserve">Capacitaciones en manejo de equipos tecnológicos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</si>
  <si>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</si>
  <si>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</si>
  <si>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</si>
  <si>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</si>
  <si>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</si>
  <si>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</si>
  <si>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</si>
  <si>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</si>
  <si>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</si>
  <si>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</si>
  <si>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</si>
  <si>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</si>
  <si>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Movimientos repetitivos por el ejercicio   de la tarea.</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</si>
  <si>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</si>
  <si>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</si>
  <si>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S.S.T
SERVICIOS ADMINISTRATIVOSY JEFE INMEDIATO</t>
  </si>
  <si>
    <t xml:space="preserve">postura sedente y Bípedas </t>
  </si>
  <si>
    <t>Implementación de programa de riesgo psicosocial.
Implementación programas de bienestar
Capacitación en atención al cliente, manejo del estrés</t>
  </si>
  <si>
    <t>Caída por escaleras y a nivel</t>
  </si>
  <si>
    <t>Heridas leves a graves</t>
  </si>
  <si>
    <t>ARCHIVO</t>
  </si>
  <si>
    <t>Almacenamiento de papelería de la entidad</t>
  </si>
  <si>
    <t>Se evidencia falta de ventilación en el área</t>
  </si>
  <si>
    <t xml:space="preserve">elementos de protección personal </t>
  </si>
  <si>
    <t xml:space="preserve">QUIMICO - MATERIAL PARTICULADO </t>
  </si>
  <si>
    <t>Irritaciones respiratorias, alergias, dermatitis</t>
  </si>
  <si>
    <t>Irritaciones del sistema respiratorio</t>
  </si>
  <si>
    <t>Analizar con la administración del edificio las alternativas para la colocación de extractores  que permitan el intercambio de aire</t>
  </si>
  <si>
    <t xml:space="preserve">Implementación inspecciones  de orden y aseo
Implementación programa </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</si>
  <si>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</si>
  <si>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</si>
  <si>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</si>
  <si>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</si>
  <si>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</si>
  <si>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</si>
  <si>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</si>
  <si>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 xml:space="preserve">Dotar el archivo con escalera </t>
  </si>
  <si>
    <t xml:space="preserve">1. Realizar capacitación a servidores/as públicos y o contratistas   en levantamiento de cargas, higiene postural ,actos inseguros  y realizar  pausas activas </t>
  </si>
  <si>
    <t>AUDITORIO</t>
  </si>
  <si>
    <t>Salón de eventos.</t>
  </si>
  <si>
    <t>piel seca, pulso rápido y fuerte  mareo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</si>
  <si>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</si>
  <si>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</si>
  <si>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</si>
  <si>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</si>
  <si>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</si>
  <si>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</si>
  <si>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</si>
  <si>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</si>
  <si>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 xml:space="preserve">SST (Solicitar apoyo ARL colmena ).
SERVICIOS ADMINISTRATIVOS </t>
  </si>
  <si>
    <t>Área Seguridad y Salud en el Trabajo.</t>
  </si>
  <si>
    <t>Virus  y Bacterias Propias del ambiente
Humedad</t>
  </si>
  <si>
    <t xml:space="preserve">Enfermedades respiratorias
</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</si>
  <si>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</si>
  <si>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</si>
  <si>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</si>
  <si>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</si>
  <si>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Realizar mantenimiento preventivos y correctivos cada vez que  se requiera </t>
  </si>
  <si>
    <t xml:space="preserve">
1. Señaizar caja de tacos identificando  en el tabreo según   el area que correspodan. 
2. Señalización  de riego ellectrico.
</t>
  </si>
  <si>
    <t>SERVICIOS ADMINISTRATIVOS.</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</si>
  <si>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</si>
  <si>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</si>
  <si>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</si>
  <si>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</si>
  <si>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</si>
  <si>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</si>
  <si>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</si>
  <si>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</si>
  <si>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SST (Capacitación solicitarla a la ARL COLMENA).
S.ST</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</si>
  <si>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</si>
  <si>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</si>
  <si>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</si>
  <si>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</si>
  <si>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</si>
  <si>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</si>
  <si>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</si>
  <si>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</si>
  <si>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</si>
  <si>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</si>
  <si>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 xml:space="preserve"> Jefe Directo y SST</t>
  </si>
  <si>
    <t>CONDICIONES DE SEGURIDAD 
MECANICO</t>
  </si>
  <si>
    <t xml:space="preserve">Manipulación de objetos y herramienta y o caidad de objetos </t>
  </si>
  <si>
    <t>*Machucón
*Golpes y contusiones
*Cortaduras</t>
  </si>
  <si>
    <t>Lesiones, amputaciones, etc.</t>
  </si>
  <si>
    <t xml:space="preserve">instalar estanteria asegurad y estabas para el almacenamiento de la bodega </t>
  </si>
  <si>
    <t xml:space="preserve">
1. Capacitación en manejo de herramientas manuales y  eléctricas, capacitación de condiciones inseguras 
</t>
  </si>
  <si>
    <t>( EPP) Elementos de protección personal adecuados par realizar tareas, casco  y calzado adecuado</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</si>
  <si>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</si>
  <si>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</si>
  <si>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</si>
  <si>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Área Seguridad  y Salud en el Trabajo
 Área de Infraestructura</t>
  </si>
  <si>
    <t xml:space="preserve">CONDICIONES DE SEGURIDAD  LOCATIVOS </t>
  </si>
  <si>
    <t xml:space="preserve">Orden y aseo </t>
  </si>
  <si>
    <t xml:space="preserve"> 
1. Capacitar a servidores/as públicos en identificación de peligros y riesgos; actos y condiciones inseguras.
2. Implementación Programa S.O.L Seguridad Orden y Limpieza.
3 Realizar  inspeciones de  seguridad.
</t>
  </si>
  <si>
    <t xml:space="preserve">Bienes y servicios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</si>
  <si>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</si>
  <si>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</si>
  <si>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</si>
  <si>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</si>
  <si>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</si>
  <si>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 examenes  periodico espirometria.</t>
  </si>
  <si>
    <t>Ruido generado por el medio de transporte.</t>
  </si>
  <si>
    <t xml:space="preserve"> exámenes médicos periódicos Audiometria</t>
  </si>
  <si>
    <t>Postura  sedente, aproximadamente durante el 75% de la jornada laboral</t>
  </si>
  <si>
    <t>Mantenimiento periódico a sillas de los vehículos</t>
  </si>
  <si>
    <t>SST (Capacitación solicitarla a la ARL COLMENA).</t>
  </si>
  <si>
    <t>Posible manipulación de cargas</t>
  </si>
  <si>
    <t xml:space="preserve">CONDICIONES DE SEGURIDAD
PUBLICO                                                                                           </t>
  </si>
  <si>
    <t>Robos, atracos</t>
  </si>
  <si>
    <t>Muerte</t>
  </si>
  <si>
    <t>Capacitación en seguridad física</t>
  </si>
  <si>
    <t>S.ST</t>
  </si>
  <si>
    <t>CONDICIONES DE SEGURIDAD  ACCIDENTES DE TRÁNSITO</t>
  </si>
  <si>
    <t>Desplazamiento lugares asignados</t>
  </si>
  <si>
    <t>Mantenimiento preventivo y correctivo a vehículos</t>
  </si>
  <si>
    <t>Capacitación en seguridad vial</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</si>
  <si>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</si>
  <si>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</si>
  <si>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</si>
  <si>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</si>
  <si>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</si>
  <si>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</si>
  <si>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</si>
  <si>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</si>
  <si>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</si>
  <si>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</si>
  <si>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</si>
  <si>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Implementación de programa de riesgo psicosocial.
Implementación programas de bienestar
Capacitación en atención al cliente, manejo del estrés,  examen periodicos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</si>
  <si>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</si>
  <si>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</si>
  <si>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</si>
  <si>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Brillos y reflejos generados por plano dBrillos y reflejos generados por plano de trabajo que es en superficie blanca
Exceso o deficiencia de iluminación natural o artificiale trabajo que es en superficie blanca</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</si>
  <si>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</si>
  <si>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</si>
  <si>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</si>
  <si>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</si>
  <si>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</si>
  <si>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</si>
  <si>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Brillos y reflejos generados por plano de trabajo que es en superficie blanca</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</si>
  <si>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</si>
  <si>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</si>
  <si>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</si>
  <si>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</si>
  <si>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 xml:space="preserve">1. Capacitar a servidores/as públicos en la prevención de enfermedades de origen común, lavado de manos, estilos de vida saludable
2. Mantener ventanas abiertas con el fin de facilitar la circulación del aire.
3.implementar medidas de Bioseguridad y barreras de protección
</t>
  </si>
  <si>
    <t>QUIMICO - LIQUIDO</t>
  </si>
  <si>
    <t>Manipulación de sustancias químicas</t>
  </si>
  <si>
    <t>Intoxicaciones</t>
  </si>
  <si>
    <t>Guantes de caucho</t>
  </si>
  <si>
    <t>No colocar las sustancias en envases de bebidas, almacenar adecuadamente</t>
  </si>
  <si>
    <t>Implementación programa de inspecciones planeadas.</t>
  </si>
  <si>
    <t>Protección respiratoria N95 guantes de nitriloContinuar uso de guantes</t>
  </si>
  <si>
    <t>realizar  el diseño y contricción de la poceta  para el lavado de  utiles de aseo  para el segundo piso</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</si>
  <si>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</si>
  <si>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</si>
  <si>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</si>
  <si>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Carro trasportador de alimentos.</t>
  </si>
  <si>
    <t>Cortes, Atrapamiento, Golpes, posibles , quemaduras</t>
  </si>
  <si>
    <t>Muerte
Afectaciones Salud</t>
  </si>
  <si>
    <t>1. Capacitación manejo de herramientas manuales y mecánicas
 2.Reporte de acto y condiciones inseguras.
5. Mantenimiento oportuno a maquinaria.</t>
  </si>
  <si>
    <t xml:space="preserve">Manipulación de Herramientas manuales (cuchillos, utensilios calientes) y maquinas auxiliares </t>
  </si>
  <si>
    <t>Heridas
 Cortantes
Quemaduras
Golpes y Choques</t>
  </si>
  <si>
    <t xml:space="preserve">FISICO TEMPERATURAS EXTREMAS </t>
  </si>
  <si>
    <t>FÍSICO
Contacto con superficies y objetos calientes</t>
  </si>
  <si>
    <t xml:space="preserve">*Quemaduras
* Flictenas 
</t>
  </si>
  <si>
    <t xml:space="preserve">quemaduras de 1, 2, y 3 grado </t>
  </si>
  <si>
    <t>Capacitación en uso de EPP 
actos y condiciones inseguras .</t>
  </si>
  <si>
    <t xml:space="preserve">COMUNICACIONES </t>
  </si>
  <si>
    <t xml:space="preserve">Consolidar, acrecentar y mantener la imagen institucional visibilizando los temas estratégicos y coyunturales del INSOR en beneficio de la población sorda colombiana. </t>
  </si>
  <si>
    <t>Exceso o deficiencia de iluminación natural o artificial</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</si>
  <si>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</si>
  <si>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</si>
  <si>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</si>
  <si>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Brillos y reflBrillos y reflejos generados por plano de trabajo que es en superficie blanca
Exceso o deficiencia de iluminación natural o artificialejos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</si>
  <si>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</si>
  <si>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</si>
  <si>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</si>
  <si>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</si>
  <si>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rillos y reflBrillos y reflejos generados por plano de trabajo que es en superficie blanca
Exceso o deficiencia de iluminación natural o artificialejos generados por plano de trabajo.</t>
  </si>
  <si>
    <t>CUARTO UPS</t>
  </si>
  <si>
    <t xml:space="preserve">Control de sistemas </t>
  </si>
  <si>
    <t>Mantenimiento y chequeo de equipos.</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</si>
  <si>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</si>
  <si>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</si>
  <si>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</si>
  <si>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</si>
  <si>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</si>
  <si>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</si>
  <si>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 xml:space="preserve">Implementación programa de inspecciones planeadas// implementar el programa de protección contra caídas Resolución 1409 /2012   Capacitacion al personal que realice la actividad curso certificado, </t>
  </si>
  <si>
    <t>EQUIPO CONTRACAIDAS</t>
  </si>
  <si>
    <t>Implementación programa de inspecciones planeadas// implementar el programa de protección contra caídas Resolución 1409 /2012</t>
  </si>
  <si>
    <t>SERVICIOS GENERALES</t>
  </si>
  <si>
    <t xml:space="preserve">SHUT DE BASURAS </t>
  </si>
  <si>
    <t>RECOLECCIÓN Y ALMACENAMIENTO DE RESIDUOS</t>
  </si>
  <si>
    <t>Virus  y Bacterias Propias de los residuos</t>
  </si>
  <si>
    <t xml:space="preserve">
Afectaciones Salud </t>
  </si>
  <si>
    <t>MECÁNICO
 Manipulación manual de bolsas con residuos</t>
  </si>
  <si>
    <t>*Cortaduras
*Contusiones
Lesiones de trauma acumulativo</t>
  </si>
  <si>
    <t xml:space="preserve">
Afectaciones Salud</t>
  </si>
  <si>
    <t xml:space="preserve">1. Capacitación en levantamiento de cargas 
2. Capacitación prevención de Mitigación de riesgos.
 3. Reporte de acto y condiciones inseguras.
</t>
  </si>
  <si>
    <t>SST (Solicitar apoyo ARL colmena).
Jefe inmediato</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</si>
  <si>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</si>
  <si>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</si>
  <si>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</si>
  <si>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</si>
  <si>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</si>
  <si>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</si>
  <si>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
3. capacitacion de EPP</t>
  </si>
  <si>
    <t>Continuar uso de  elementos de protección personal  adecuados para la tarea.</t>
  </si>
  <si>
    <t xml:space="preserve">SERVICIOS GENERALES </t>
  </si>
  <si>
    <t>Uso y servicio de limpieza de baño, cocineta, pisos y demás áreas del instituto.</t>
  </si>
  <si>
    <t xml:space="preserve">1. Capacitar a servidores/as públicos en la prevención de enfermedades de origen común, lavado de manos, estilos de vida saludable
2. Mantener ventanas abiertas con el fin de facilitar la circulación del aire.
</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</si>
  <si>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</si>
  <si>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</si>
  <si>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</si>
  <si>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</si>
  <si>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</si>
  <si>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</si>
  <si>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</si>
  <si>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N/A</t>
  </si>
  <si>
    <t>VIGILANCIA</t>
  </si>
  <si>
    <t xml:space="preserve">* Enfermedades respiratorias.
</t>
  </si>
  <si>
    <t>Empresa privada de vigilancia</t>
  </si>
  <si>
    <t xml:space="preserve">Postura  </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</si>
  <si>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</si>
  <si>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</si>
  <si>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</si>
  <si>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</si>
  <si>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</si>
  <si>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TODAS LA ÁREAS </t>
  </si>
  <si>
    <t xml:space="preserve">Todoa los  servidores yo contratistas  en cuanto el  desplazamiento  de las diferentes actividades de  su labor  y o  en ocasión de  fenomenos naturales </t>
  </si>
  <si>
    <t>Desplazamiento para cumplimiento de funciones propias del cargo</t>
  </si>
  <si>
    <t xml:space="preserve">Capacitación en accidentes  de trabajo, tips  sobre seguridad vial </t>
  </si>
  <si>
    <t>S.S.T  Y JEFE INMEDIATO</t>
  </si>
  <si>
    <t>Verificación de las capacitaciones sobre seguridad física y tips  de Riesgo Público.</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</si>
  <si>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</si>
  <si>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</si>
  <si>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</si>
  <si>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</si>
  <si>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</si>
  <si>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</si>
  <si>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</si>
  <si>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</si>
  <si>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</si>
  <si>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 xml:space="preserve">TELETRABAJO  </t>
  </si>
  <si>
    <t xml:space="preserve"> TRABAJO TELETRABAJO </t>
  </si>
  <si>
    <t xml:space="preserve">Realizacion de actividades y  de acurdo  a los compromisos acordados con sus  jefes inmediato para el desarrollo  en  el teletrabajo para la subdireccion de promicion y desarrollo. </t>
  </si>
  <si>
    <t>Mapa de Riesgos Institucional</t>
  </si>
  <si>
    <t>Mapa de Riesgos de Corrupción</t>
  </si>
  <si>
    <t>Mapa de Riesgos Seguridad de la Información</t>
  </si>
  <si>
    <t>Matriz de riesgos y Peligros Seguridad y Salud en el Trabajo</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</si>
  <si>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</si>
  <si>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Gestión Contractual</t>
  </si>
  <si>
    <t>Direccionamiento estratégico</t>
  </si>
  <si>
    <t>Gestión de bienes y servicios</t>
  </si>
  <si>
    <t>Direccionamiento Estrategico</t>
  </si>
  <si>
    <t xml:space="preserve">Toma de decisiones estrategicas inoportunas  </t>
  </si>
  <si>
    <t>Situaciones como: La falta de oportunidad de la información en el monitoreo de los objetivos estrategicos impidiendo el desarrollo de ejercicios efectivos para la toma de decisiones</t>
  </si>
  <si>
    <t>Estratégico</t>
  </si>
  <si>
    <t>1.Equipos de trabajo incompletos
2.Insuficiente apropiación de los instrumentos de planeación vigentes al interior de los procesos
3. Falta de herramientas tecnologicas para el analisis, procesamiento y reporte de información</t>
  </si>
  <si>
    <t>*Deficiente prestación del servicio o producto.
*Incumplimiento de normas legales o fallos judiciales y requisitos establecidos por la Organización.
*Pérdida de confianza y credibilidad de la sociedad en el INSOR.
*Dificultades en medición del cumplimiento de las metas. 
*Desactualización de la información institucional acerca de compromisos establecidos.</t>
  </si>
  <si>
    <t>1.  Ejecución del Plan de Adquisiciones para la prestación de servicios de apoyo administrativo
2.1 Construcción de herramienta de conocimiento sobre herramientas de planeación
2.2. Aplicar herramienta de conocimiento sobre herramientas de planeación
3. Generar la linea base de las herramientas tecnologicas institucionales</t>
  </si>
  <si>
    <t>1. Reporte
2.1 Construcción de herramienta 
2.2 Herramienta aplicada (2)
3. Informe</t>
  </si>
  <si>
    <t>1. Mensual
2.1 01/05/2020 - 30/06/2020
2.2. 01/07/2020 - 31/12/2020
3. 01/05/2020 - 30/06/2020</t>
  </si>
  <si>
    <t xml:space="preserve">* Comunicación formal por parte de la  Dirección solicitando justificación a la materialización del riesgo.
*Plan de mejoramiento
*Valoración del incumplimiento del análisis de causas y consecuencias del incumplimiento de  la meta
</t>
  </si>
  <si>
    <t>Número de actividades ejecutadas / Número de actividades programadas</t>
  </si>
  <si>
    <t>Incumplimiento de la planeación institucional</t>
  </si>
  <si>
    <t>Situaciones como: la mala ejecución de lo planeado, conllevaria al incumplimiento de la plataforma estratégica del INSOR</t>
  </si>
  <si>
    <t xml:space="preserve">1. Desconocimiento de la normatividad presupuestal
2. Mala gestión en la ejecución de los recursos
3. Político - Decisiones políticas que  afectan la Dirección de la Entidad
4. Cambio en los cronogramas de entidades externas
5. Constitución de reservas presupuestales </t>
  </si>
  <si>
    <t xml:space="preserve">
1. Sanción fiscal y administrativa
2 y 3: Pérdida de recursos en la planeación
(Físicos, Humanos y financieros)
4. Deterioro de la imagen institucional
5. Recorte presupuestal y esfuerzos institucionales</t>
  </si>
  <si>
    <t xml:space="preserve"> *La Oficina Asesora de Planeación y Sistemas realiza en el primer trimestre del año, orientación a las áreas encargadas de proyectos y brinda los lineamientos para la construcción del anteproyecto de presupuesto, hace retroalimentación y se consolida la información  para construir el documento final. El documento final se presenta en el Consejo Directivo para aprobación y posterior reporte de las áreas.En caso de que  el documento no sea aprobado, se realizan los ajustes sugeridos o  reunión con el responsable del proyecto para las retroalimentaciones.
*La Oficina Asesora de Planeación y Sistemas cada vez que se requiere realiza un reporte  de la ejecución presupuestal y realiza una presentación ante el comité directivo para generar alertas y sensibilizar a los líderes de proceso responsables de los proyecto. En caso de identificarse apectos a mejorar respecto a  la ejecución desde la Alta Dirección se  deberán establecer directrices que conduzcan al cumplimiento presupuestal o se formulen planes de contingencia y realizar los seguimientos del caso.
* El profesional de la Oficina Asesora de Planeación y Sistemas encargado de temas SPI, , elabora un cronograma para el reporte de información de proyectos y lo da a conocer a los líderes de proceso o responsables de proyecto para que estos a su vez mensualmente realicen reporte a la ejecución de los proyectos SPI en formatos previos al cargue. Sobre el reporte previo , la Oficina Asesora de Planeación y Sistemas, realiza retroalimentación al proceso en caso de posibles ajustes , antes del cargue, una vez realizado el cargue se hace seguimiento al reporte a través de una base consolidada. En caso de que no exista reporte oportuno se informa ante los Comitès Directivo y de Gestión y Desempeño para que desde la Alta Dirección se revise la situación particular.
*Seguimiento mensual al Plan de Acción y Plan Anual de Adquisiciones </t>
  </si>
  <si>
    <t>1. Modificación Formato Solicitud CDP (Campo para validación de Plan de Adquisiciones)
2 y 5. Celebración del Comité Financiero
4. Cumplimiento fechas establecidas para la presentación del Anteproyecto</t>
  </si>
  <si>
    <t>1. Formato Solicitud CDP ajustado
2 y 5. Actas de Comité
4. Anteproyecto aprobado</t>
  </si>
  <si>
    <t xml:space="preserve">*Profesional Oficina Asesora de Planeación y Sistemas
*Jefe Oficina Asesora de Planeación y Sistemas
*Responsables de proyectos
*Alta Dirección
*Grupo Financiero </t>
  </si>
  <si>
    <t>1. 15/05/2020
2 y 5. De acuerdo a la periodicidad solicitada por el comité financiero
4. 01/03/2020 - 31/03/2020</t>
  </si>
  <si>
    <t>Gestión del Conocimiento y la Innovación</t>
  </si>
  <si>
    <t>Pérdida del conocimiento institucional</t>
  </si>
  <si>
    <t>1. No se han documentado los lineamientos para la gestión del conocimiento de la entidad</t>
  </si>
  <si>
    <t xml:space="preserve">* Desaprovechamiento de la información que produce la entidad para su posterior uso
</t>
  </si>
  <si>
    <t xml:space="preserve">Se encuentra una Politica de Gestión de Conocimiento, pero no se define como control existente </t>
  </si>
  <si>
    <t>1.Diseñar e implementar  el plan operativo de gestión del conocimiento institucional para la vigencia</t>
  </si>
  <si>
    <t>1.1 Plan Operativo Gestion del conocimiento aprobado
1.2 Ficha de caracterización del proceso de gestión del conocimiento Documentado
1.3 Procedimientos de gestión del conocimiento y registros asociados
1.4 Indicadores de gestión asociados al proceso</t>
  </si>
  <si>
    <t>*Jefe Oficina Asesora de Planeación y Sistem</t>
  </si>
  <si>
    <t>1.1 01 /02/2020 al 30/04/2020 
1.2 01/05/2020 al 30/08/2020
1.3 01/05/2020 al 31/12/2020
1.4 01/05/2020 al 31/12/2020</t>
  </si>
  <si>
    <t>Cumplimiento plan operativo de gestión del conocim iento</t>
  </si>
  <si>
    <t>Imagen o reputacional</t>
  </si>
  <si>
    <r>
      <t xml:space="preserve">* Los líderes de proceso y servidores de la entidad , cada vez que vayan a realizar una solicitud para el desarrollo de piezas a la Oficina de Comunicaciones, revisa el procedimiento de comunicaciones, diligenciando el formato requerido, el equipo de comunicaciones verificará los requerimientos validando su procedencia, de acuerdo a los lineamientos para la ejecución del plan de comunicaciones y procederá con el desarrollo de las piezas, luego la Coordinadora de Comunicaciones realizará , la revisión de contenidos de las piezas de comunicación e información , antes de ser publicados. Con el visto bueno, se procede a la publicación.
</t>
    </r>
    <r>
      <rPr>
        <sz val="10"/>
        <rFont val="Verdana"/>
        <family val="2"/>
      </rPr>
      <t>*La Oficina de Comunicaciones, realiza cada vez que se requiera reuniones para dar a conocer el funcionamiento de Comunicaciones a los funcionarios, a fin de brindar las bases requeridas para realizar solicitudes bajo los criterios establecidos de claridad, oportunidad y confiabilidad. Asi mismo, divulgaciòn En caso de que se presenten solicitudes que no cumplan con los requerimientos, se informará al solicitante y se le dirigirá al procedimiento de comunicaciones.
*El equipo de comunicaciones se reúne periódicamente con las áreas misionales a fin de revisar la parrilla de comunicaciones, determinando las actividades a realizar y responsabilidades, a fin de hacer la programación y preparación de los mismos. De manera quincenal se comparte el avance y actividades desarrolladas en el comité directivo.</t>
    </r>
  </si>
  <si>
    <t xml:space="preserve">1. Revisión por parte de Comunicaciones de las piezas gráficas y audiovisuales previa publicación
2.1 Diseño y elaboraciòn del Manual de linamientos para productos graficos y audiovisuales del INSOR
2.2  Capacitaciòn a responsables de producciòn gràfica y audiovisual de las áreas del INSOR
2.3 Divulgación del Manual a responsables de producciòn gráfica y audiovisual de las áreas del INSOR para observaciones
2.4  Divulgaciòn de nuevas plantillas institucionales a todos los servidores del INSOR
3. Construcciòn de la versiòn final del Manual de acuerdo con lineamientos   de Gobierno y observaciones recibidas por parte de los servidores responsables de la producciòn gràfica y audiovisual de las àreas del INSOR </t>
  </si>
  <si>
    <t xml:space="preserve">1. Reporte de publicaciones en redes sociales y portal web
2.2 Citación
2.3 Comunicaciòn oficial
2.4 Comunicaciòn oficial
3. Manual de lineamientos para productos graficos y audiovisuales del INSOR versiòn final aprobado 
</t>
  </si>
  <si>
    <t>1. Mensual 
2. 01/04/2020 al 30/06/2020
3. 01/05/2020 al 31/07/2020</t>
  </si>
  <si>
    <t xml:space="preserve">*Tanto el diseñador gráfico como el realizador audiovisual (contratistas del área de comunicaciones), tienen la instrucción de realizar backup semanal  de los nuevos productos realizados, guardando copia en el disco externo, de propiedad del INSOR, que maneja la oficina de comunicaciones. </t>
  </si>
  <si>
    <t>1. Semanalmente, guardar copia de los productos en disco externo.</t>
  </si>
  <si>
    <t>Situaciones como: los intereses mal intencionados por parte de algún funcionario, desconocimiento sobre las restricciones del uso del logo y/o logosímbolo, el uso indebido de logo y/o logosímbolo por parte de personas naturales o jurídicas, si previa autorización de la Entidad pueden conllevar al posible mal uso de logo y logosìmbolo de la entidad afectando su imagen.</t>
  </si>
  <si>
    <t>1. Intereses mal intencionados por parte de algún funcionario.
2.Herramientas comunicativas que no responden con lineamientos de comunicación del gobierno y uso del logo y/o logosímbolo de la entidad por desconocimiento de los funcionarios.
3.Uso indebido de logo y/o logosímbolo  por parte de personas naturales o jurídicas, sin previa autorización de la Entidad</t>
  </si>
  <si>
    <t xml:space="preserve">* Los líderes de proceso y servidores de la entidad, cada vez que vayan a emplear el logo o logosímbolo de la entidad, deben informar al área de comunicaciones para conocer el adecuado uso de la imagen y la oficina de comunicaciones verificará y aprobará cualquier pieza antes de ser publicada. En caso de identificarse inadecuado uso, la Oficina de Comunicaciones hará la retroalimentación respectiva para  los ajustes.
* La Oficina de Comunicaciones, en caso de que el Instituto vaya a realizar alianzas o convenios  con otras entidades que requieran el uso del logotipo, envía el manual de uso e imagen institucional  y se revisa la pieza antes de ser publicada. En caso de identificarse inadecuado uso, La Oficina de Comunicaciones, hará la retroalimentación respectiva para  los ajustes.
</t>
  </si>
  <si>
    <t>1. Revisar en forma previa (visto Bueno) cualquier publicación institucional.
2. Reunión con los servidores de todas las áreas encargados del diseño de productos gráficos y audiovisuales para sensibilización del manual de lineamientos de comunicación de gobierno y del INSOR  y  correo electrónico a toda la Entidad informando la exigencia de revisiones previas por parte de comunicaciones para las publicaciones institucionales.
3. Remitir logotipo y Manual de lineamientos de imagen institucional a las entidades, cuando se trate de productos realizados por una entidad externa.</t>
  </si>
  <si>
    <t>1. Correo electrónico, whatsapp
2. Reunión y Correo electrónico campaña
3. Correo electrónico.</t>
  </si>
  <si>
    <t>1. Cada vez que se requiera
2. Primer Semestre
3.Cuando se requiera</t>
  </si>
  <si>
    <t>1,3-4 Interno
2 Externo</t>
  </si>
  <si>
    <t xml:space="preserve">1. Inadecuada logística (Recursos).
2. Enfermedades, accidentes de trabajo de algunos de los miembros del equipo. o Imposibilidad de desplazamiento y permanencia en zonas de riesgo.
3. Deficiencia en la fundamentación técnica y conocimientos sobre normativa relativa a los derechos de las personas sordas (funcionarios de la Subdirección)
4. Daños de equipos de producción audiovisual 
</t>
  </si>
  <si>
    <t>* Incorrecta orientación y asesoria técnica
* Mala imagen institucional
*Sanción jurídica o acción legal
*Pérdida de recursos (financiero, tiempo)
* Incumplimiento de los compromisos</t>
  </si>
  <si>
    <t>No de actividades para mitigación del riesgo ejecutadas / No de actividades para mitigación programadas</t>
  </si>
  <si>
    <t xml:space="preserve">Atención extemporanea de los  requerimientos de información sobre las condiciones socioeconómicas de la población sorda  </t>
  </si>
  <si>
    <t>La falta de oportunidad en la atención de requerimientos de información, asignados a través del gestor documental, en relación al procesamiento de datos de fuentes oficiales socbre las condiciones socioeconomicas de la población sorda.</t>
  </si>
  <si>
    <t>1. El requerimiento no es reasignado a tiempo
2. Demora en asignación a la Subdirección,  de las solicitudes de información a través del gestor documental
3. Falta de control en las fechas de respuestas de los requerimientos
4. Imprecisión en el requerimiento elevado por parte del usuario externo</t>
  </si>
  <si>
    <t>*Deterioro de la imagen Institucional
*Sanciones legales y disciplinarias
* Vulneración de derecho fundamental</t>
  </si>
  <si>
    <t>Base de datos y correos electrónicos de alerta</t>
  </si>
  <si>
    <t>* Plan de Mejoramiento</t>
  </si>
  <si>
    <t>Prestar servicios de  asistencia técnica sin autorización para beneficio propio o de un tercero</t>
  </si>
  <si>
    <t>Posibilidad de usar el servicio de asistencia técnica sin previa autorización y en beneficio propio o de un tercero</t>
  </si>
  <si>
    <t xml:space="preserve">1. Insuficienia de controles o desactualización de los procedimientos para la prestación del servicio de asistencia técnica.
2. Uso de los recursos e imagen institucional en benficio propio o de un tercero.
</t>
  </si>
  <si>
    <t>* Uso indebido de los recursos públicos.
* Reconocimiento economico y/o de imagen para beneficio propio o de un tercero.</t>
  </si>
  <si>
    <t xml:space="preserve">Extrema </t>
  </si>
  <si>
    <t>* El subdirector y las coordinadoras realizan seguimiento periódico a las asistencias técnicas programadas para la vigencia.
* Se genera una agenda de trabajo para la asesoria y asistencia técnica, asi como el certificado de permanencia donde se confirma la duración de la comisión.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</si>
  <si>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controles existentes y actualización, en caso de ser necesario, de los procedimientos para la prestación del servicio de asistencia técnica.</t>
  </si>
  <si>
    <t xml:space="preserve">1.Documentos de revisión de los procedimientos de asesoria y/o asistencia técnica de la subdirección.
</t>
  </si>
  <si>
    <t xml:space="preserve">*Subdirector de Gestión Educativa
*Coordinadores
</t>
  </si>
  <si>
    <t>* Plan de Mejoramiento 
* Comunicación a operador disciplinario</t>
  </si>
  <si>
    <t>Uso indebido de información confidencial</t>
  </si>
  <si>
    <t>Posibilidad de filtración de información confidencial sin previa autorizacion y en benficio propio o de un tercero</t>
  </si>
  <si>
    <t>1. Falta de controles sobre la confidencialidad por parte de funcionarios y contratistas.
2. Infraestructura física y tecnológica inadecuada para el resguardo de documentos de confidenciales.</t>
  </si>
  <si>
    <t>* Implementación de protocolos de seguridad de la información.
*En el caso de contratistas, se cuenta con cláusulas de confindencialidad que indican que la información que le sea entregada solo puede ser usada para el cumplimiento del objeto del contrato.
* En el caso de funcionarios, existe un régimen disciplinario que delimita el uso de este tipo de información.</t>
  </si>
  <si>
    <t>1. Revisión de los protocolos de seguridad de la información y actualización, en caso de ser necesario.
2. Gestión de acuerdos de confidencialidad con las entidades y contratistas con las que se maneja información confidencial, en caso de ser necesario.
3. Recordatorio a funcionarios de las responsabilidades y consecuencias disciplinarias relacionadas con el manejo de información confidencial.</t>
  </si>
  <si>
    <t>1. Documentos de revisión de los protocolos de seguridad.
2. Acuerdos de confidencialidad firmados.
3. Comunicación de recordatorio a funcionarios.</t>
  </si>
  <si>
    <t>*Subdirector de Gestión Educativa
*Coordinadores</t>
  </si>
  <si>
    <t>Incumplimiento de las metas de asistencia técnica</t>
  </si>
  <si>
    <t>Situaciones internas y externas pueden incidir en la oportunidad, pertinencia y calidad del plan de asistencias técnicas para el mejoramientode de la educación dirigida a las personas sordas.</t>
  </si>
  <si>
    <t>Interno y externo</t>
  </si>
  <si>
    <t>1. Insuficiente cantidad de profesionales de planta
2. Necesidad de contratación de perfiles divesos y escasos en el mercado. 
3. Inadecuada planeación y seguimiento.
4. Deficiencias en la calidad de la ejecución técnica.
5. Situaciones de emergencia como la generada por el COVID-19</t>
  </si>
  <si>
    <t>* Disminución del impacto de la asesoría en el mejoramiento de la atención educativa a la población sorda.
* Pérdida de la credibilidad y prestigio institucional.
* Incumplimiento de compromisos institucionales e interinstitucionales.</t>
  </si>
  <si>
    <t>* El subdirector y las coordinadoras planean la contratación de profesionales conforme a las metas de asistencia técnica proyectadas y la idoneidad requerida para el cumplimiento de las mismas.
* La contratación de profesionales requeridos para el cumplimiento de las metas de asistencia técnica se realiza en los primeros meses del año para reservar la disponibilidad del personal requerido. 
* El subdirector y las coordinadoras realizan la planeación y el seguimiento de la asistencia técnica conforme a los lineamientos del MIPG y los intrumentos establecidos por la entidad para tales efectos, dentro de la periodicidad correspondiente a la que se hace seguimiento en los comités directivos.
* Los equipos de asistencia técnica incluyen en sus cronogramas actividades de cualificación, actualización y fortalecimiento para sostener y mejorar la calidad del servicio.
* Con base en la planeación y seguimiento del MIPG, se replantean, adaptan y reprograman las asesorías conforme a posibles coyunturas de emergencia como la generada por el COVID-19.</t>
  </si>
  <si>
    <t>1. Seguimiento al plan de adquisiones.
2. Reporte de las metas de asitencia técnica.
3. Reporte de las metas de cualificación interna.
4. Actas de comités de MIPG donde se validaron ajustes al plan de acción.</t>
  </si>
  <si>
    <t>1 -3 Trimestral
4. Cuatrimestral</t>
  </si>
  <si>
    <t>* Plan de Mejoramiento 
* Comunicación a nivel directivo</t>
  </si>
  <si>
    <t>Insuficiencia de recursos para las diferentes etapas de preparación e implementación de la ENILSCE</t>
  </si>
  <si>
    <t xml:space="preserve">El desarrollo y aplicación de la ENILSCE constituyen procesos extraordinarios que pueden superar el alcance presupuestal del INSOR, de forma que podrían faltar recursos para completar las etapas de  preparación e implementación de la prueba. </t>
  </si>
  <si>
    <t xml:space="preserve">
Presupuesto insuficiente para adquirir o contratar los servicios y requerimientos operativos para la preparación e implementación de la prueba.</t>
  </si>
  <si>
    <t>* Retrasos en la preparación de la ENILSCE.
* Imposibilidad de implemenar la ENILSCE.</t>
  </si>
  <si>
    <t>*El  subdirector y la coordinadora realizan seguimiento semanal a las actividades requeridas para precisar y gestionar los recursos requeridos para las diferentes etapas de la ENILSCE.</t>
  </si>
  <si>
    <t>1. Estimar el costo de las diferentes etapas de preparación e implementación de la ENILSCE, actualizando los requerimientos de la misma.
2. Generación de escenarios alternativos para la disminución de costos. 
3. Notificar a los demás actores responsables de la ENILSCE, particularmente al Ministerio de Educación, de las necesidades de recursos para completar la preparación e implementación de la prueba.</t>
  </si>
  <si>
    <t>1. Estimación de costos por etapa.
2. Escenarios alternativos para la disminución de costos.
3. Notificaciones al MEN sobre las necesidades de recursos para la preparación e implementación de la prueba.</t>
  </si>
  <si>
    <t>*Subdirección de Gestión Educativa
*Coordinadora Lenguas e Intérpretes</t>
  </si>
  <si>
    <t>* Comunicación a nivel directivo (a nivel INSOR y MEN)</t>
  </si>
  <si>
    <t>Respuestas extemporaneas de PQRSD</t>
  </si>
  <si>
    <t>La falta de apropiación para prestar servicio al ciudadano e inoportunidad en la atención de las solicitudes en tiempos de ley</t>
  </si>
  <si>
    <t xml:space="preserve">1. Falta de capacitación para prestar un efectivo servicio al ciudadano.
2. Desconocimiento de la importancia de responder a tiempo las PQRSD por parte de los funcionarios del INSOR.
3. Falta de herramientas tecnológicas eficientes para la gestión de PQRSD
</t>
  </si>
  <si>
    <t xml:space="preserve">1. Incumplimientos en terminos de Ley
2. Acciones legales contra la Entidad.
3. Insatisfacción del usuario y afectación de la imagen institucional
</t>
  </si>
  <si>
    <t>1. Capacitaciones a servidores de la entidad en relación a la competencia en la gestión de PQRSD
2. Alertas y sensibilización para la motivación a la respuesta oportuna de PQRSD
3. Solicitar al proceso TIC la actualización de las herramientas tecnológicas disponibles en la recepción centralizada y gestión de PQRSD</t>
  </si>
  <si>
    <t>1. Listados de asistencia y contenido de la capacitación
2. Correos electrónicos y registro de sensibilización
3. Comunicaciones oficiales</t>
  </si>
  <si>
    <t>1. 01/02/2020 al 31/12/2020
2. 01/05/2020 al 31/12/2020
3. 01/05/2020 al 31/12/2020</t>
  </si>
  <si>
    <t>* Comunicación de alerta al posible incumplimiento de tiempos al Operador Disciplinario
* Comunicación informando el incumplimiento de tiempos al Operador Disciplinario</t>
  </si>
  <si>
    <t>Nivel de cumplimiento de la Atención PQRSD</t>
  </si>
  <si>
    <t>Situaciones como: imprecision de la solicitud de los ciudadanos, las fallas por parte de la interpretación del funcionario público que puede afectar el contenido de la respuesta</t>
  </si>
  <si>
    <t xml:space="preserve">1. Insatisfacción del usuario y afectación de la imagen institucional
</t>
  </si>
  <si>
    <t xml:space="preserve">*El equipo de servicio al ciudadano valida internamente los ejes temáticos que el área maneja  y  analiza los elementos de solicitud del ciudadano para dar alcance a la respuesta directamente desde el área o para realizar  traslado por competencia, una vez establecido este criterio se asigna la PQRSD y se realiza seguimiento para respuesta oportuna. 
En caso de tener inquietudes sobre la solicitud del ciudadano, el encargado de la PQRSD  desde servicio al ciudadano  se comunica y valida con el ciudadano el alcance de su solicitud.
1. Verificación de competencia con las áreas
2.Trazabilidad de la PQRSD enviando semanalmente correos electrónicos a las áreas con un reporte de las PQRSD Activas para verificación de tiempos.
</t>
  </si>
  <si>
    <t xml:space="preserve">1 Actualización procedimiento de PQRSD
2. Aplicar la encuesta de satisfacción y a partir de los resultados identificar acciones de mejora
3. Actualización preguntas frecuentes del INSOR y publicación en la pagina web </t>
  </si>
  <si>
    <t>1. Procedimiento ajustado y publicado en ITS
2. Informe Trimestral de Gestión PQRSD
3.1 Preguntas frecuentes actualizadas
3.2 Enlace publicación</t>
  </si>
  <si>
    <t>Servicio al Ciudadano
Apoya Planeación y Sistemas</t>
  </si>
  <si>
    <t>1. 01/05/2020 al 31/12/2020
2. Trimestre vencido
3.1 01/05/2020 al 31/12/2020
3.2 01/05/2020 al 31/12/2020</t>
  </si>
  <si>
    <t>Bienes y Servicios</t>
  </si>
  <si>
    <t xml:space="preserve">Situaciones como: pérdida o daño de los bienes durante su uso o almacenamiento </t>
  </si>
  <si>
    <r>
      <rPr>
        <sz val="10"/>
        <rFont val="Verdana"/>
        <family val="2"/>
      </rPr>
      <t xml:space="preserve">1. Fallas en el sistema de vigilancia y seguridad para el control de ingreso y salida de personas.
2. Uso inadecuado o falta de cuidado del bien.
3. Incumplimiento de los procedimientos para la salida de bienes de la Entidad.
4. Condiciones externas poco seguras para el traslado de bienes
5. Manifestación, motín o hurto a la entidad.
6. Fenómenos naturales
 </t>
    </r>
    <r>
      <rPr>
        <sz val="10"/>
        <color theme="1"/>
        <rFont val="Verdana"/>
        <family val="2"/>
      </rPr>
      <t xml:space="preserve">
</t>
    </r>
  </si>
  <si>
    <t xml:space="preserve">*Disminución en el patrimonio del INSOR.
*Afectación de pólizas de seguros.
*Afectación en el desarrollo de actividades.
*Procesos disciplinarios         </t>
  </si>
  <si>
    <t xml:space="preserve">*El equipo de Servicios Administrativos, realiza de manera anual la aplicación de toma física de inventario de bienes, luego se concilia la información de la identificación física frente al registro en el sistema, en caso de inconsistencias  se realiza un nuevo conteo y verificación de los bienes. Al finalizar la actividad se elabora un informe de inventario, el cual se presenta  ante el Secretario General y Comité evaluador de baja de bienes muebles.
* La Coordinación de servicios Administrativos para el manejo de bienes , exige a las áreas de la entidad, el cumplimiento de los procedimientos de gestión de bienes e inventarios en cuanto a entrada y salida de bienes, reintegro, salida del instituto , para realizar el respectivo control de los inventarios y asignación de responsables.
</t>
  </si>
  <si>
    <t xml:space="preserve">1.1 Implementación Protocolo de seguridad en el acceso y salida de personal a las instalaciones del INSOR 
1.2 Control de registro de visitantes al INSOR
2 y 3. Diseñar y divulgar campaña de Uso adecuado de los bienes del INSOR (cumplimiento de procedimientos)
4, 5 y 6. Constitución de polizas sobre los bienes del INSOR
</t>
  </si>
  <si>
    <t xml:space="preserve">1.1 Bitacora
1.2 Listado de visitantes
2 Y 3. Pieza comunicativa y Formulario google aplicado
4, 5 y 6 Pólizas </t>
  </si>
  <si>
    <t>1.1 Permanente
1.2 Permanente
2 y 3. 01/07/2020 al 30/08/2020
4,5 y 6. Permanente</t>
  </si>
  <si>
    <t xml:space="preserve">*Reportar a jefe inmediato y al Coordinador de servicios administrativos, para luego proceder:
 a la investigación al responsable del bien y posterior proceso de indemnización o la investigación al responsable del bien y posterior proceso de compensación
(en caso que se amerite)
* Reporte a Comité de inventarios </t>
  </si>
  <si>
    <t>Número de actividades ejecutadas para la mitigación de los riesgos/ Número de actividades  previstas para la mitigación del riesgo.</t>
  </si>
  <si>
    <t>Situaciones como: deterioro de las instalaciones de la entidad por causas ajenas al desgaste normal</t>
  </si>
  <si>
    <t>1. Desastre natural 
2. Recursos economicos limitados para llevar a cabo mantenimientos preventivos. 
3. Incumplimiento de las actividades pactadas en el contrato de mantenimiento
4. Incorrecto uso de las instalaciones 
5. Inadecuada identificación de las necesidades de mantenimiento por carencia de personal idoneo para esta actividad</t>
  </si>
  <si>
    <t>1. Constituir polizas para indemnización en caso de desastre natural que afecte las instalaciones de la entidad
2.1 Solicitud de recursos a través del Anteproyecto de presupuesto 2021
2.2 Diseñar Plan Maestro de Mantenimiento 
3.1 Incluir garantias en los estudios previos para el proceso contractual de mantenimiento
3.2 Ejercer la supervisión del contrato de acuerdo a lineamientos institucionales y de ley
4.   Diseñar y divulgar campaña de Uso adecuado de los bienes del INSOR (cumplimiento de procedimientos)
5. Contratación de profesional especializado para la estructuración del plan de mantenimiento</t>
  </si>
  <si>
    <t>1. Póliza de amparo vigente
2.1 Comunicación oficial - Solicitud de recursos para mantenimiento
2.2 Plan aprobado
3.1 Estudio previo 
3.2 Informe de actividades
4. Piezas comunicativas 
5. Contrato</t>
  </si>
  <si>
    <t>Coordinador de Servicios Administrativos</t>
  </si>
  <si>
    <t>1. Permanente
2.1 03/02/2020 al 30/03/2020
2.2 01/10/2020 al 31/12/2020
3.1 01/05/2020 al 31/05/2020
3.2 01/10/2020 al 31/12/2020
4. 01/09/2020 al 31/10/2020
5. 01/06/2020 al 30/06/2020</t>
  </si>
  <si>
    <t>* Informar al coordinador del area para atender la contingencia y en caso de ser necesario notificar a la aseguradora la ocurrencia del siniestro</t>
  </si>
  <si>
    <t xml:space="preserve">Contaminación del agua, suelo y aire </t>
  </si>
  <si>
    <t xml:space="preserve">Situaciones como: Contaminación del agua, suelo y aire por inadecuado manejo y disposición de insumos y residuos 
</t>
  </si>
  <si>
    <t xml:space="preserve">1. Falta de cultura y conciencia ambiental por parte de los funcionarios de la entidad.
2.  Inadecuados espacios de almacenamiento de las sustancias y residuos
3. Falta de recurso económico para la contratación de disposición final de residuos a través de terceros.
4. No separar, clasificar, etiquetar y/o acopiar los residuos y sustancias generados
5. Falta de implementación de matriz de compatibilidad de sustancias que son utilizadas en la entidad para aseo y limpieza.
6. Incorrecta manipulación de sustancias o líquidos contaminantes.
</t>
  </si>
  <si>
    <t xml:space="preserve">* Afectaciones a la salud de los funcionarios que están expuestos a sustancias químicas
* Sanción por parte de la autoridad ambiental
* Deterioro de aguas receptoras
* Presencia de vectores, roedores y rastreros
* Alteración de la calidad del aire
* Afectación del suelo
</t>
  </si>
  <si>
    <t>*La contratista encargada de manejar el sistema de Gestión Ambiental, cada vez que se requiera realizará seguimiento para que  se aplique el Procedimiento de gestión de residuos,  aspectos e impactos ambientales, atención de derrames, manejo de productos quimicos.
*La contratista encargada de manejar el sistema de Gestión Ambiental, lleva a cabo de manera periódica, inspecciones ambientales, que permitan establecer alertas o acciones para mitigar el riesgo de contaminación.
*La contratista encargada de manejar el sistema de Gestión Ambiental, realiza de manera periódica sensibilizaciones y capacitaciones al personal que maneja sustancias y realiza supervisión aleatoria para verificar el cumplimiento de los criterios impartidos.</t>
  </si>
  <si>
    <t>1. Diseño y divulgación de piezas comunicativas sobre adecuada disposición final de residuos y sustancias.
2.1 Verificar la estrategia para optimizar el espacio y correcta adecuación para el almacenamiento de residuos
2.2 Cumplimiento de condiciones operativas y locativas para el almacenamiento, transporte y disposición de residuos peligrosos
3. Solicitud de recursos a través del Anteproyecto de presupuesto 2021 para contratar el servicio de recolección, transporte y disposición final de residuos peligrosos 
4.1 Actualizar el Plan de Gestión de Residuos
4.2 Inspecciones fisicas al cuarto de almacenamiento para verificación de correcto almacenamiento de residuos
5.1 Publicar matriz de compatibilidad de sustancias o liquidos contaminantes
5.2 Inspecciones fisicas en el cuarto de almacenamiento para verificación de la ficha de seguridad de cada insumo</t>
  </si>
  <si>
    <t>1. Piezas comunicativas por correo electronico institucional.
2.1 Acta de reunión
2.2 Contrato de mantenimiento vehiculo, contrato adquisición de toner, Registro fotográfico de las condiciones operativas y locativas 
y Certificado de disposición generado por el  transportador
3. Comunicación oficial - Solicitud de recursos 
4.1 Documento actualizado
4.2 Formato de inspección
5.1 Registro fotografico
5.2 Formato de Inspección</t>
  </si>
  <si>
    <t>* Notificar al coordinador del area para atender la contingencia</t>
  </si>
  <si>
    <t>Gestión TIC</t>
  </si>
  <si>
    <t>Situaciones como: pérdida de confidencialidad, integridad y  disponibilidad de la información institucional. Pérdida de confidencialidad donde se previene la divulgación no autorizada de la información, la integridad donde no se puede modificar la información institucional y la disponibilidad que permite el acceso de personas autorizadas a la información.</t>
  </si>
  <si>
    <t>1.Falla en la estructura tecnológica
2.Desconocimiento en la aplicación de la política de seguridad y privacidad de la información
3. Personal dentro del INSOR, con permisos de administrador que irrumpe la seguridad de la información
4. Deficiencias en la Infraestructura Tecnológica para respaldo de Información.
5. Desconocimiento en el uso y apropiación de herramientas tecnológicas por parte de los funcionarios
6.Falla en el suministro de internet o electricidad
7.Intrusión o Ataques informáticos
8. Incidentes de desastres naturales (Terremotos, Incendios)
9. Incidentes Sociales (Ataques terroristas, atracos, guerra)</t>
  </si>
  <si>
    <t>1. Retraso en acceso de información
2. Restricción en el acceso a la información para los usuarios
3. Sanción disciplinaria 
4. Pérdida de la integridad, confidencialidad y disponibilidad de los elementos que componen el modelo de seguridad y privacidad de la información.
5. Denegación de servicio</t>
  </si>
  <si>
    <t xml:space="preserve">El profesional de Infraestructura realiza el monitoreo periódico y seguimiento de la Infraestructura que permite poner a disposición la información (Servidores, Página Web, Intranet, Correo Electrónico, sistemas de información), lo que permite mantener operativos los sistemas e identificar posibles falencias. En caso de presentarse inconvenientes, procede con la verificación virtual, luego la física o solicita al proveedor de los servicios  asistencia.
* Contratación y monitoreo de licencimiento para las herramientas tecnológicas
</t>
  </si>
  <si>
    <t>1. Verificación de la infraestructura por parte del proveedor externo, de acuerdo al cronograma de los mantenimientos.
2. Diseñar y ejecutar actividades dentro del Plan de Sensibilización de la Politica de Privacidad y Seguridad de la Información
3. Monitoreo en el directorio activo y mesa de servicio
4. Realizar copias de respaldo de la información a los servidores de acuerdo a la periodicidad definida en las reglas de la herramienta . 
5 . Diseñar y ejecutar actividades dentro del Plan de Sensibilización de Uso y apropiación de herramientas tecnológicas
6. Solicitud de reporte del suministro de internet y sistema de respaldo electrico 
7 y 8. Diagnóstico de la custodia de las copias de seguridad de la información institucional</t>
  </si>
  <si>
    <t>1-6. 01/04/2020 al 31/12/2020 (permanente)
7. 01/10/2020 al 31/12/2020</t>
  </si>
  <si>
    <t xml:space="preserve">*Informe a la Jefe Oficina Asesora de Planeación y Sistemas
*Reporte ante Csirt- Gobierno y Colcert </t>
  </si>
  <si>
    <t>Talento Humano</t>
  </si>
  <si>
    <t xml:space="preserve"> Posibilidad de recibir o solicitar dádivas o beneficios a nombre propio o de terceros para vincular un contrato.</t>
  </si>
  <si>
    <t>Situaciones como:  los intereses personales para favorecer un tercero, falencia en los criterios de Selección, no aplicación de los derechos preferenciales de Carrera Administrativa,no tener el suficiente rigor técnico para el cargue de la OPEC de los cargos favorecen la vinculación de personal sin el cumplimiento de los requisitos mínimos establecidos  para favorecer intereses personales de terceros.</t>
  </si>
  <si>
    <t>1 y 3. Revisión procedimiento vinculación y desvinculación (cargos provisionales)
2. Proceso de selección de cargos de libre nombramiento y remoción a través de las pruebas técnicas del DAFP
 4. Actualización Manual de funciones y competencias de los funcionarios de Planta del INSOR y revisión por Comité Insitucional de Gestión y Desempeño</t>
  </si>
  <si>
    <t>1 y 3. Procedimiento revisado y con ajuste de  forma
2.1 Hoja de vida del candidato en físico
2.2 Resultados de la prueba
2.3 Evidencia del cargue de hoja de vida en Presidencia
2.4 Resolución y Acta de Posesión
4. Acta Comité de Gestión y desempeño (orden del dia Revisión Manual de Funciones)</t>
  </si>
  <si>
    <t>1 y 3. 01/05/2020 a 30/06/2020
2. Cuando se presente  un proceso de esta naturaleza
4. 30/03/2020 a 30/06/2020</t>
  </si>
  <si>
    <t>Reconocimiento de nómina que no cumpla con los requisitos normativos</t>
  </si>
  <si>
    <t xml:space="preserve">Ejecución de liquidación de nómina sin los recursos tecnologicos apropiados incrementando los niveles de errores operativos  </t>
  </si>
  <si>
    <t>1-4 Interno</t>
  </si>
  <si>
    <t xml:space="preserve">1.No realizar seguimiento en las novedades de nómina
2.Comunicación inoportuna de los funcionarios, respecto a novedades (licencias, vacaciones, etc)
3. No contar con un sistema de información para elaboración de la nómina.
4. Manipulación de la información.
</t>
  </si>
  <si>
    <r>
      <t>1, 2 y 4. Cumplimiento ejecución del Procedimiento prestaciones sociales 
3. Solicitud de adquisición de herramienta tecnologia para la administración de nómina</t>
    </r>
    <r>
      <rPr>
        <b/>
        <sz val="10"/>
        <color theme="1"/>
        <rFont val="Verdana"/>
        <family val="2"/>
      </rPr>
      <t xml:space="preserve">
</t>
    </r>
    <r>
      <rPr>
        <sz val="10"/>
        <color theme="1"/>
        <rFont val="Verdana"/>
        <family val="2"/>
      </rPr>
      <t/>
    </r>
  </si>
  <si>
    <t>1, 2 y 4. Soportes nómina Talento Humano validados por Coordinadora Grupo de Gestión de Talento Humano
2. Cronograma de nómina
3. Soporte solicitud de recursos</t>
  </si>
  <si>
    <t>1,2 y 4. Mensual
3. 01/02/2020 al 31/02/2020</t>
  </si>
  <si>
    <t>*Planes de mejoramiento</t>
  </si>
  <si>
    <t xml:space="preserve">Incumplimiento del registro del PAC </t>
  </si>
  <si>
    <t>Situaciones como: No registro del PAC en la plataforma del SIIF para el pago de las obligaciones institucionales</t>
  </si>
  <si>
    <t>Financieros</t>
  </si>
  <si>
    <t>1. Omitir el calendario de fechas para el registro de PAC 2. Desarticulación entre las áreas para la entrega de cuentas y falta de seguimiento de las cuentas.
3. Inoportuna presentación de cuentas de cobro por parte de contratistas y supervisor
4. Lineamientos y politicas del Gobierno en la asignaciòn de PAC</t>
  </si>
  <si>
    <t>* Restricción en la asignaciòn de PAC por parte del Ministerio de Hacienda.
* No se pueden realizar pagos a terceros 
* Mala imagen institucional
* Solicitud adiciòn de PAC extraordinaria</t>
  </si>
  <si>
    <t xml:space="preserve">*La Coordinación Financiera, cada vez que se requiera,  envia correo a las areas informando el saldo de PAC sin ejecutar.                                 
*La Coordinación Financiera, realiza seguimiento a calendario Solicitud de PAC y remite comunicación interna recordando la solicitud de PAC a las areas para contar oportunamente con las solicitudes y programar las necesidades del mes.
</t>
  </si>
  <si>
    <t>1.1 Diseño de cronograma para las fechas establecidas para la solicitud de PAC
1.2, y 3. Alertas a las áreas para recordar las fechas para el trámite de solicitud de PAC 
2. Verificaciòn de los soportes de la cuenta para el pago con el fin de ejecutar el PAC solicitado a las necesidades del periodo. 
4. Reportar a la Alta Dirección y ajustar de acuerdo a lineamientos</t>
  </si>
  <si>
    <t>1.1 Calendario PAC
1.2 y 3. Comunicaciones oficiales
2. Trazabilidad del ORFEO (Base de datos)</t>
  </si>
  <si>
    <t>1.1 Anual (Enero)
1.2 y 3. Mensual
2. Mensual
4. Cuando se presente</t>
  </si>
  <si>
    <t>Posibilidad  de que el registro  de CDP, RP, orden de pago  no cuente con soporte de solicitud y no realizar el traslado de  las reservas presupuestales</t>
  </si>
  <si>
    <t>1. Expedir CDP y/o RP sin previo soporte
2.No realizar traslado de las reservas presupuestales y cuentas por pagar que legalmente deba constituir la Entidad.                                                                3. Entrega de información incompleta por parte de las áreas generadoras ( Subdirecciones,  Contratación, Talento Humano).</t>
  </si>
  <si>
    <t xml:space="preserve">1. Verificar el reporte de CDP que emite la plataforma de SIIF con los respectivos soportes 
1.2 Verificar el reporte de RP que emite la plataforma de SIIF con los respectivos soportes
2. Tramitar al cierre de vigencia  en la plataforma SIIF, el traslado de las reservas y cuentas por pagar que se hayan generado y comunicar a la alta dirección  el reporte de las reservas y cuentas por pagar se trasladan.
3.1 Verificar la Anulación de CDP cada vez que se presente un registro de CDP sin soporte o la elaboración de solicitud de CDP.
3.2 Solicitar al área de Talento Humano (Nómina) o Contratación, el soporte que indujo a hacer ese registro presupuestal, en caso de no tener soporte tramitar ante la Secretaría General la anulación del registro presupuestal.
</t>
  </si>
  <si>
    <t>1.1 Reporte de registros de CDPs
1.2 Reporte de registros de RPs
2. Correo electrónico de Información enviada a la Secretaría General,anexando Copia del registro de traslado de la cuentas por pagar y reservas.
3.1 Formato Solicitud CDP
3.2 Soportes de Nómina, Actos administrativos, Contratos</t>
  </si>
  <si>
    <t>El profesional de presupuesto
Profesional de Tesoreria</t>
  </si>
  <si>
    <t>1. Cada vez que se presente
2. Anual (Enero cada vigencia)
3. Permanente</t>
  </si>
  <si>
    <t>Total de registros sin soporte en el periodo/ Total de solicitudes de CDP y RP en el periodo</t>
  </si>
  <si>
    <t>Situaciones como: Posibilidad de omitir descuentos a terceros por desonocimiento en la actualización normativa en materia tributaria</t>
  </si>
  <si>
    <t xml:space="preserve">1. Desconocimiento de la actualización normativa en materia tributaria.
2. Omisión del registro de los descuentos.
</t>
  </si>
  <si>
    <t>1.1 El profesional de contabilidad actualizarse en el marco normativo o realizar consultas si se presenta novedad alguna en el tema.
1.2 Divulgaciòn de las actualizaciones en materia tributaria hacia los funcionarios y contratistas
2. Consulta y registro en la plataforma del SIIF</t>
  </si>
  <si>
    <t>1.1 Planilla de seguimiento de consulta ante la DIAN
1.2 Comunicaciones oficiales
2. Reporte de obligaciones y pagos del SIIF</t>
  </si>
  <si>
    <t xml:space="preserve">Profesional de contabilidad  </t>
  </si>
  <si>
    <t>1. Cada vez que se requiera.
2. Mensual</t>
  </si>
  <si>
    <t>Índice de
cumplimiento
actividades para mitigar el riesgo= (Actividades ejecutadas en el periodo/Actividad  programadas en el periodo)</t>
  </si>
  <si>
    <t>Gestión Contratación</t>
  </si>
  <si>
    <t>Celebración de contratos sin el cumplimiento de los requisitos legales</t>
  </si>
  <si>
    <t>Situaciones como: inobservancia de los requisitos legales y del procedimiento de ley para la celebración de contratos. Desconocimiento de los principios generales de la contratación. Debilidades en la etapa de planeación, que faciliten el favorecimiento a un proponente.</t>
  </si>
  <si>
    <t>1.Disposiciones establecidas en los pliegos de condiciones o estudios previos que dirigen el proceso hacia un grupo en particular
2. Falta de idoneidad en la estructuración de especificaciones técnicas
3. Inobservancia en los requisitos establecidos en la ley y en las demás normas que los regula</t>
  </si>
  <si>
    <t>1. Nulidad del contrato 
2. Sanciones administrativas, disciplinarias, penales y fiscales
3. Detrimento patrimonial</t>
  </si>
  <si>
    <t>El abogado de Gestión de la Contratación revisa la coherencia de la solicitud de contratación remitida por parte de los procesos validando el cumplimiento de las normas y en consecuencia la viabilidad de adelantar el proceso. ( Revisión del estudio previo y documentación y remisión de observaciones). En caso de presentarse observaciones se devuelve estudio con las observaciones del caso.
Se cuenta con un PROCEDIMIENTO DE PLANEACIÓN Y ETAPA PRE CONTRACTUAL PARA LA
ADQUISICIÓN DE BIENES Y SERVICIOS</t>
  </si>
  <si>
    <t xml:space="preserve">1 y 3. Diseño de formato de estudio previo de contratación de bienes y servicios y lista de chequeo
2 y 3. Verificación del formato de estudio previo de contratación de bienes y servicios
</t>
  </si>
  <si>
    <t xml:space="preserve">1. Formato diseñado y aprobado
2. Registro de verificación de estudios previos </t>
  </si>
  <si>
    <t>1. 01/05/2020 al 31/12/2020
2. 01/10/2020 al 31/12/2020</t>
  </si>
  <si>
    <t xml:space="preserve">Actividades ejecutadas para mitigar el riesgo / Actividades programadas para mitigar el riesgo </t>
  </si>
  <si>
    <t>Pérdida de la competencia para liquidar contratos</t>
  </si>
  <si>
    <t>Situaciones como: la falta de oportunidad en el cierre del expediente contractual, la falta de seguimiento al vencimiento de los plazos establecidos en la Ley para realizar la liquidación del contrato,  afecta el tràmite de liquidación y puede derivar en la perdida de competencia para liquidar los contratos</t>
  </si>
  <si>
    <t xml:space="preserve">1. Falta de seguimiento al vencimiento de los plazos establecidos en la Ley para realizar la liquidación del contrato.
</t>
  </si>
  <si>
    <t>1. Sancion disciplinaria y perdida de competencia para liquidar</t>
  </si>
  <si>
    <t>1. Realizar seguimiento a los contratos vencidos para requerir a los supervisores del contrato adelantarlos informes y las solicitudes de liquidación contractual que tengan a su cargo.</t>
  </si>
  <si>
    <t>1. Base de datos de seguimiento</t>
  </si>
  <si>
    <t>1. Semestral</t>
  </si>
  <si>
    <t>Supervisión indebida de convenios y contratos</t>
  </si>
  <si>
    <t>Situaciones como: falta de conocimiento  y/o experiencia de los supervisores de convenios y contratos</t>
  </si>
  <si>
    <t>1. Falta de conocimiento y experiencia  personal
2. Inexistencia de lineamientos basicos</t>
  </si>
  <si>
    <t>1. Detrimento patrimonial
2. Sanciones administrativas, disciplinarias, penales y fiscales</t>
  </si>
  <si>
    <t>1. Elaborar y socializar procedimiento de supervisión de contratos</t>
  </si>
  <si>
    <t>1. Procedimiento aprobado</t>
  </si>
  <si>
    <t>1. 01/05/2020 al 31/12/2020</t>
  </si>
  <si>
    <t>Gestión Juridica</t>
  </si>
  <si>
    <t>Vencimiento de terminos para la respuesta a derechos de petición y solicitudes  jurídicas internas</t>
  </si>
  <si>
    <t>Situaciones como: la entrega inoportuna de solicitudes por parte de las áreas que reciben la petición,la falta de respuesta oportuna de otras dependencias, la falta de seguimiento a las fechas limites de respuesta de los Derechos de petición pueden afectar los los términos establecidos en la Ley y generar el vencimiento de terminas para las  respuestas  a derechos de petición emitidas y solicitudes jurídicas internas.</t>
  </si>
  <si>
    <t>Interno ( 1-3)
Externo (4)</t>
  </si>
  <si>
    <t xml:space="preserve">1. Entrega inoportuna de solicitudes por parte de las áreas que reciben la petición
2.Falta de respuesta oportuna de otras dependencias.
3. Falta de seguimiento a las fechas limites de respuesta de los Derechos de petición
</t>
  </si>
  <si>
    <t xml:space="preserve">1. Violación de derechos fundamentales del peticionario
2. Posible interposición de Tutelas hacia el INSOR.
3. Faltas disciplinarias
4. Pèrdida de imagen institucional
</t>
  </si>
  <si>
    <t xml:space="preserve">*Gestión Jurídica cada vez que se requiera, diligencia la base de datos peticiones, comunicados internos y conceptos a través de la cual realiza trazabilidad a los derechos de petición y los demás aspectos para dar alcance a la respuesta en los tiempos de ley.
* Gestión Jurídica realiza diariamente el sistema ORFEO para realizar trazabilidad sobre solicitudes a las que se deba dar respuesta.
*Desde servicio al Ciudadano realizan seguimiento y trazabilidad sobre las PQRSD que recibe la entidad y cuentan con controles adicionales para seguimiento semanal.
</t>
  </si>
  <si>
    <t>1 y 3. Controlar el tiempo restante de respuesta entre la radicaciòn y la asignaciòn de solicitud a la Oficina Asesora Jurìdica. 
2.1 Solicitud interna de informes y soportes para dar respuesta a la peticiòn
2.2 Controlar los terminos del àrea para dar respuesta a la solicitud interna de informes y soportes para dar respuesta a la peticiòn</t>
  </si>
  <si>
    <t>1. Base de datos peticiones, comunicados internos y conceptos: basado en Orfeo, Correo electrónico
2. Matriz de control de requerimientos internos para dar respuesta a las peticiones</t>
  </si>
  <si>
    <t>1. Permanente
2. 01/05/2020 al 31/12/2020</t>
  </si>
  <si>
    <t>*Informar a la Dirección para que se determine las decisiones o cursos de acción</t>
  </si>
  <si>
    <t>Vencimiento de términos para contestar demandas y atender solicitudes de conciliaciòn que recibe la entidad, y presentar recursos en los procesos judiciales iniciados en contra del INSOR</t>
  </si>
  <si>
    <t>Situaciones como: la entrega inoportuna de requerimientos judiciales y solicitudes de conciliaciòn por parte de las áreas que reciben la comunicaciòn; la falta de respuesta oportuna de otras dependencias en cuanto a solcitudes de información necesaria para contestar la demanda o la solicitud de conciliación, la falta de seguimiento a las fechas limites de contestaciòn de demandas, presentaciòn de recursos y citaciòn a audiencias de conciliaciòn, puede conducir a la posibilidad de radicación de contestación de demandas y  presentaciòn de recursos por fuera de los términos establecidos en la Ley o inasistencia a audiencias de conciliaciòn .</t>
  </si>
  <si>
    <t>1. Entrega inoportuna de solicitudes por parte de las áreas que reciben el requerimiento
2. Falla tecnica en la recepciòn del mensaje de datos en el buzon de notificaciones judiciales
3. Falta de respuesta oportuna de otras dependencias en cuanto a solicitudes de información necesaria para contestar la demanda, presentar recursos o estudiar la solicitud de conciliación. 
4. Falta de seguimiento a las fechas limites de respuesta de demandas y presentaciòn de recursos.
5. Inasistencia a las audiencias de conciliaciòn</t>
  </si>
  <si>
    <t>1. Inasistencia a la audiencia de conciliaciòn y  la falta de contestaciòn de la demanda da lugar a que se tenga por ciertos los hechos de la demanda y  se constituye un indicio grave en contra de la Entidad.
2. Posible generación de daño patrimonial y reputacional por una sentencia en contra
3. Falta disciplinaria</t>
  </si>
  <si>
    <t xml:space="preserve">*Gestión Jurídica  de manera permanente realizará seguimiento en Ekogui - Informes MEN y Financiera SIIF
* Gestión Jurídica semanalmente realiza la revisión de los procesos judiciales de manera virtual y con base en los resultados de la revisión procede a efectuar las acciones que se requieran.
</t>
  </si>
  <si>
    <t>1. Permanente
2. 01/05/2020
3. Cada vez que se requiera
4 y 5 . Permanente</t>
  </si>
  <si>
    <t>* Contestar la demanda extemporáneamente 
* Excusar inasistencia a la audiencia de conciliaciòn
* Presentar recurso extemporaneamente
* Solicitud de nulidad de la actuaciòn
* Realizar  plan de mejoramiento
* Análisis de acción de repetición en caso de condena cuando proceda</t>
  </si>
  <si>
    <t>Situaciones como: el desconocimiento de las TRD que refiere a que el operario del Archivo Central no las tenga presentes en el momento de archivar la información, extraviando el documento. Asi mismo en los préstamos de los documentos, donde se cambia de custodio, esta puede extraviarse. De igual manera, durante el prestamo se puede afectar la integridad de la información cuando se desordena o se extrae documentos que hacen parte del expediente.</t>
  </si>
  <si>
    <t>1. Desconocimiento de las políticas de consulta y préstamo de los documentos de Archivo Central.
2. Descuido de las personas que solicitan los préstamos y/o hacen consulta respecto a la integridad del expediente
3. Falta de supervisión de la carpeta en préstamo al momento de su devolución al Archivo Central.
4. Inadecuada implementación de las tablas de retención documental (TRD) vigentes del INSOR
5. Desastres naturales</t>
  </si>
  <si>
    <t>Asumir</t>
  </si>
  <si>
    <t xml:space="preserve">1. Divulgación de políticas de consulta y préstamo
2. Planilla de prestamo de documentos 
3. Comunicaciones por correo electronico para la devolucion de documentos pendiente por devolver al archivo central 
4. Acompañamiento permanente TRD
5. Cumplimiento del Plan de Conservación Documental </t>
  </si>
  <si>
    <t>1. Correo electronico cuatrimestral
2. Registro de prestamos
3. Correo electronico
4. Acta
5. Informe trimestral de la ejecución del plan</t>
  </si>
  <si>
    <t>1. 01/03/2020 al 31/12/2020
2. 01/01/2020 al 31/12/2020
3. De acuerdo a vencimiento de prestamos (permanente)
4. Permanente 
5. 01/04/2020 al 31/12/2020</t>
  </si>
  <si>
    <t>Actividades ejecutadas para mitigar el riesgo/actividades programadas</t>
  </si>
  <si>
    <t>Inadecuada evaluacion al sistema de control interno</t>
  </si>
  <si>
    <t>Situaciones como:desaciertos en el analisis del sistema de control interno conlleva a una inadecuada evaluación y acompañamiento a los procesos.</t>
  </si>
  <si>
    <t>1. Falta de idoneidad de los auditores.
2. Desconocimiento de la normatividad vigente.
3. Falta de capacitación de los auditores</t>
  </si>
  <si>
    <t>Toma de decisiones equivocadas a los procesos evaluados</t>
  </si>
  <si>
    <t>*El proceso de control y evaluación programa la participación en capacitaciones de los miembros del equipo en forma permanente de acuerdo a la oferta vigente, a fin de que se actualicen.
*El  asesor de control interno, realiza evaluación dentro del proceso de selección, estableciendo una prueba acorde con el perfil establecido para ello y en caso de obtener buenos resultados, se procede con el proceso de contratación. 
*El  asesor de control interno, aplica evaluaciones periódicas al personal del área a fin de determinar los aspectos en los que debe hacer énfasis y recomendaciones.</t>
  </si>
  <si>
    <t>1.Falta de compromiso de los funcionarios del instituto con la Entidad 
2. Dificultad en el acceso a la información</t>
  </si>
  <si>
    <t>Ocultar o no reportar irregularidades favoreciendo un tercero</t>
  </si>
  <si>
    <t>Posibilidad de que por tráfico de influencias, falta de ética por parte del equipo de control Interno y ofrecimiento de dádivas para impedir visitas de seguimiento, evaluación y control; se oculte o se evite la detección con el fin de que no se reporten irregularidades favoreciendo los intereses particulares</t>
  </si>
  <si>
    <t>Interno
Externo</t>
  </si>
  <si>
    <t>1.Tráfico de influencias (Influencia por parte de terceros en Las Auditorías)
2.Falta de ética por parte del equipo de control Interno
3.Ofrecimiento de dádivas para impedir visitas de seguimiento, evaluación y control o evitar detección de manejos indebidos</t>
  </si>
  <si>
    <t>1. Materialización de riesgos en los procesos favorecidos
2. Sanciones disciplinarias, fiscales y penales.
3. Favorecimiento a terceros
4. Perdida de la credibilidad en los resultados de la auditoria</t>
  </si>
  <si>
    <t>* El Asesor de control interno, cada vez que se presente, revisa los informes preparados por los auditores y da su aval  y retroalimentación en caso de no quedar conforme
* El proceso de control y evaluación, realiza un proceso de selección de auditores, evaluando y analizando su idoneidad para desempeñar las funciones del caso.
* El proceso de control y evaluación programa la participación en capacitaciones de los miembros del equipo en forma permanente de acuerdo a la oferta vigente, a fin de que se actualicen.
* El proceso de control y evaluación,  adopta el código de ética del auditor, definiendo lineamientos de comportamiento ético para que se vea reflejado en las actividades que desarrolla
* El asesor de control interno cuando identique la materialización del riesgo, debe realizar las denuncias pertinentes en caso de que ocurran, ante los organismos de control</t>
  </si>
  <si>
    <t>Reporte al operador disciplinario</t>
  </si>
  <si>
    <t>Medición y mejora</t>
  </si>
  <si>
    <t>Baja cultura frente a la apropiación de las acciones de mejora continua en la gestión</t>
  </si>
  <si>
    <t>1. Deficiencia en el analisis de causas para la implementacion de correcciones, acciones de mejora, acciones correctivas y oportunidades de mejora
2. Ausencia en la divulgación de los resultados obtenidos en la gestión
3. Baja calidad en el reporte de las acciones propuestas</t>
  </si>
  <si>
    <t>1. Incumplimiento de los requisitos legales de los servicios suministrados por parte de la entidad 
2. Sanciones por incumplimiento normativo
3. Pérdida de imagen Institucional.
4. Aumento en la incidencia de los hallazgos identificados en la gestión institucional.</t>
  </si>
  <si>
    <t>El proceso de Medición y Mejora tiene un procedimiento donde brinda los lineamientos para la estructuración de planes de mejoramiento.</t>
  </si>
  <si>
    <t>1. Diseño e implementación de una herramienta para el analisis de causas incluido en el procedimiento de Plan de Mejoramiento
2. Acompañamiento en mesas de trabajo del avance y resultados de la gestión por proceso
3.1 Alertas sobre el cumplimiento de las actividades proyectadas en cada periodo
3.2 Monitoreo periodico de las actividades proyectadas en cada periodo</t>
  </si>
  <si>
    <t>1. Herramienta diseñada y aplicada
2. Actas de reunión trimestre vencido
3.1Soporte de envío de alertas
3.2 Soporte de envío de calidad de reporte</t>
  </si>
  <si>
    <t xml:space="preserve">* Comunicación formal por parte de la  Dirección solicitando justificación a la materialización del riesgo.
*Valoración del incumplimiento del análisis de causas y consecuencias del incumplimiento de  la meta
</t>
  </si>
  <si>
    <t>Inadecuada gestión del riesgo</t>
  </si>
  <si>
    <t xml:space="preserve">Situaciones como: incumplimiento de la politica de administración de riesgosy desconocimiento de la gestión basada en riesgo  </t>
  </si>
  <si>
    <t xml:space="preserve">1. Desconocimiento en la metodologia de administración del riesgo
2. Débil apropiación de herramientas de gestión, por parte de los lideres de proceso
3. Falta de seguimiento por parte de los lideres de proceso en las acciones establecidas
</t>
  </si>
  <si>
    <t xml:space="preserve">1. Materialización del riesgo
2. Pérdida de oportunidad de mejora del SIG e incumplimiento en las metas establecidas
3. Sanciones disciplinarias
</t>
  </si>
  <si>
    <t>1. Taller practico de gestión del riesgo
2. Píldoras de pensamiento (herramientas de gestión)
3. Alertas sobre el cumplimiento de las actividades proyectadas en cada periodo</t>
  </si>
  <si>
    <t>1. Conclusiones y listado de asistencia
2. Soporte de envío de pildoras del pensamiento
3. Soporte de envío de alertas</t>
  </si>
  <si>
    <t>1. 01/05/2020 al 30/06/2020
2. 01/05/2020 al 31/12/2020
3. 01/05/2020 al 31/12/2020</t>
  </si>
  <si>
    <t>1. Desconocimiento de aplicación de procedimiento y formatos para la identificación de servicios o productos no conformes</t>
  </si>
  <si>
    <t>1.1 Salidas no conformes e incumplimientos en los servicios que presta la entidad sin identificar.
1.2 Insatisfacción del usuario</t>
  </si>
  <si>
    <t>1.1 Actualización y socialización del procedimiento producto o servicio no conforme
1.2 Actualización y aplicación de los formatos asociados</t>
  </si>
  <si>
    <t>1.1 Procedimiento Producto o Servicio No conforme actualizado y socializado
1.2 Registros asociados</t>
  </si>
  <si>
    <r>
      <t xml:space="preserve">FECHA: </t>
    </r>
    <r>
      <rPr>
        <sz val="10"/>
        <rFont val="Verdana"/>
        <family val="2"/>
      </rPr>
      <t>11/06/2019</t>
    </r>
  </si>
  <si>
    <t>1. Controlar el tiempo restante de respuesta entre la radicaciòn y la asignaciòn del requerimiento a la Oficina Asesora Jurìdica. 
2. Realización de revisión periodica del correo institucional de notificación judicial
3.1 Solicitud interna de informes y soportes para dar respuesta
3.2 Controlar los terminos del àrea para dar respuesta a la solicitud interna de informes y soportes para dar respuesta a la peticiòn
4 y 5. Realizar seguimiento semanal de manera virtual a los procesos judiciales y con base en los resultados tomar las acciones que se requieran</t>
  </si>
  <si>
    <t>1. Base de datos peticiones, comunicados internos y conceptos: basado en Orfeo, 
2. Pantallazo revisión Correo electrónico noticias judiciales
3. Matriz de control de requerimientos internos para dar respuesta a los requerimientos
4 y 5. Reporte E-kogui</t>
  </si>
  <si>
    <t>1. 01/07/2020 al 31/07/2020
2.1 01/07/2020 al 31/07/2020
2.2 01/07/2020 al 31/10/2020
3. 01/03/2020 al 30/03/2020
4.1 01/10/2020 al 31/10/2020
4.2 a partir de noviembre (mensual)
5.1 24/09/2020 al 23/10/2020
5.2 24/09/2020 al 30/11/2020 (mensual)</t>
  </si>
  <si>
    <t xml:space="preserve">1. Validación de la logística, operatividad y coordinación interinstitucional para el desarrollo de la asistencia técnica
2. Solicitud de verificación de los requisitos de seguridad y salud en el trabajo según territorio a visitar (al responsable de SST)
3. Aplicación de las herramientas de medición para la identificación del conocimiento adquirido y satisfacción de la asistencia técnica.
4. Solicitar y verificar el mantenimiento preventivo de los equipos técnicos empleados para la asistencia técnica.
5. Incumplimiento de responsabilidades en relación con la logística, operatividad y/o coordinación para la oportuna ejecución de la asistencia técnica por parte de la entidad aliada (riesgo que no se puede controlar porque no depende del INSOR).
</t>
  </si>
  <si>
    <t xml:space="preserve">1. Comunicación oficial.
2. Acta de reunión por parte del responsable de SST
3. Encuestas de conocimiento y satisfacción y tabulación de las mismas
4. Correo electrónico o GLPI
5. Reporte del incumplimiento en el informe de asistencia técnica
</t>
  </si>
  <si>
    <t>Coordinador Grupo Articulación para Promoción de Derechos
Coordinadora Salud y Seguridad en el Trabajo
Coordinador Accesibilidad de Información</t>
  </si>
  <si>
    <t xml:space="preserve">1, 3, 4, 5. De acuerdo con el cronograma de realización de la asistencia técnica
2. De acuerdo a la realización de la reunión
</t>
  </si>
  <si>
    <t xml:space="preserve">*Informar al Instituto sobre novedades para el desarrollo de la agenda.
*Reorganizar la logística de la actividad
* Plan de mejoramiento
</t>
  </si>
  <si>
    <t xml:space="preserve">1 y 3. Controlar y alertar a través de una matriz de seguimiento el requerimiento entre la radicación y la asignación de solicitud.
2. Alerta de aviso al responsable de la respuesta sobre el requerimiento asignado para dar cumplimiento a la prioridad de atención por la situación de vencimiento en el tiempo a través de un correo.
4. Comunicar por correo electrónico con las evidencias a la oficina de atención al ciudadano.
</t>
  </si>
  <si>
    <t xml:space="preserve">1. Matriz de seguimiento de radicados, la asignación de solicitud, fecha de radicación y fecha de vencimiento.
2. Correo electrónico
3. Matriz de seguimiento de radicados, la asignación de solicitud, fecha de radicación y fecha de vencimiento.
4. Correo electrónico
</t>
  </si>
  <si>
    <t>Coordinadora Grupo CEPEPS</t>
  </si>
  <si>
    <t xml:space="preserve">1 Y 3. Trimestral o mensual en caso de ser requerida
2 Y 4. Correos
</t>
  </si>
  <si>
    <t>1. Revisión y aprobaciónpor  de la asesora con funciones de control interno, del informe presentado por el profesional/auditor.  
2. Verificación de asistenacia por medio de Certificación, memorias, listas de asistencia o registro fotográfico, correos electrónicos o culaquier medio que soporte la capacitación.</t>
  </si>
  <si>
    <t>1. Correo electrónico en el cual se evidencia el envio del informe y como respuesta la aprobación o ajuste de dicho informe
2.  Certificación, memorias, listas de asistencia o registro fotográfico, correos electrónicos o culaquier medio que soporte la capacitación.</t>
  </si>
  <si>
    <t>1. Cada vez que se requiera
2. Una (01) capacitación semestral</t>
  </si>
  <si>
    <t>1. Alcance al informe ajustando la posible falencia identificada dentro del informe.
2.  Reprogramar la asistencia a la capacitación  en el siguiente semestre.</t>
  </si>
  <si>
    <t>1. Informes aprobados y validados / Informes devueltos por la alta dirección y/o lideres de procesos
2.Asistencia a Capacitaciones:  Minimo 2 capacitaciones al año por profesional</t>
  </si>
  <si>
    <t>1. Comunicaciones formales (correo electrónico-ORFEO) solicitando la información y comunicando los plazos máximos de entrega al responsable del proceso y si es necesario comunicaciones reiterativas a fin de obtener de manera oportuna la información.</t>
  </si>
  <si>
    <t>1. Correo electrónico-Oficio ORFEO</t>
  </si>
  <si>
    <t xml:space="preserve">1. Cada vez que se requiera 
</t>
  </si>
  <si>
    <t xml:space="preserve">Capacitación y retroalimentación </t>
  </si>
  <si>
    <t>Cumplimiento Plan Anual de Auditoría</t>
  </si>
  <si>
    <t>1. Firma Compromiso etico de auditor interno. 
2. Firma de la declaración conflicto de intereses y confiabilidad.
3. Socialización del código de ética del auditor y el  estatuto de auditoria interna en la reunión de apertura de la auditoría.</t>
  </si>
  <si>
    <t>1. Compromiso etico de auditor interno firmado. 
2. Declaración conflicto de intereses y confiabilidad firmada.</t>
  </si>
  <si>
    <t>El Asesor de Control Interno y Auditor Líder</t>
  </si>
  <si>
    <t xml:space="preserve">1, 2 y 3. Cada vez que se requiera </t>
  </si>
  <si>
    <t>Procesos Disciplinarios y fiscales</t>
  </si>
  <si>
    <t>1. 01/05/2020 al 31/12/2020
2. 01/05/2020 al 31/12/2020
3.1 01/05/2020 al 31/12/2020
3.2 01/04/2020 al 31/12/2020</t>
  </si>
  <si>
    <t>1.1 y 1.2 01/05/2020 al 31/12/2020</t>
  </si>
  <si>
    <t xml:space="preserve">Daño fisico y psicosocial de los servidores </t>
  </si>
  <si>
    <t>Adelantar las acciones necesarias para prevenir enfermedades de origen laboral y/o accidentes de trabajo</t>
  </si>
  <si>
    <t>1. Mala adecuación de los puestos de trabajo
2. Condiciones Inseguras en el área de trabajo
3. Inadecuada orientación en la ejecución de una labor
4. Inadeacuada ejecución del plan de bienestar
5. Falta de ejecución de actividades enfocadas en el autocuidado 
6. Exceso de carga laboral</t>
  </si>
  <si>
    <t xml:space="preserve">1. Enfermedad de origen laboral
2. Accidente de trabajo
3. Deterioro del clima organizacional
</t>
  </si>
  <si>
    <t xml:space="preserve">El proceso de Gestión del Talento HUmano, a través del Sistema de Seguridad y Salud en el Trabajo desarrolla los siguientes controles:
Examenes médicos ocupacionales
Inspecciones para identificación y valoración del riesgo
Aplicación de la batería de riesgo psicosocial
Ejecución Programa de riesgo de psicosocial, Programa de capacitaciones, Programa de Pausas activas, Programa de Sistema de Vigilancia epidemiológico y protocolos de bioseguridad
</t>
  </si>
  <si>
    <t>1y2.Inspeccionar áreas del Instituto para la identificación y valoración de riesgos y definir las medidas de intervención
3 y 6. Verificar el cumplimiento del plan de capacitación
4. Revisar los recursos para la adecuada ejecución del plan en cada una de sus actividades a desarrollar durante la vigencia
5. Verificar el cumplimiento del programa de pausas activas</t>
  </si>
  <si>
    <t>1y2. Matriz de riesgos y formatos de inspección
3y6. Invitación a reunión y registro de asistencia
4. Plan Anual de Adquisiciones (presupuesto asignado bienestar)
5. planeación mensual de pausas activas y evidencias digitales de la ejecución</t>
  </si>
  <si>
    <t>Líder del SST</t>
  </si>
  <si>
    <t>1y2. Mensual
3y6. Mensual
4. Cada vez que se requiera
5. Mensual</t>
  </si>
  <si>
    <t>Alto</t>
  </si>
  <si>
    <t xml:space="preserve">*Los funcionarios y contratistas de la Subdirección de Promoción y Desarrollo, cada vez que se requiera planean y ejecutan las asistencias y asesorías técnicas siguiendo el Procedimiento de Asesoría y  Asistencias técnica, la calidad y coherencia de estas acciones será verificada por los coordinadores de los correspondientes grupos, a través del monitporeo continuo y la exigencia de  losInforme de asesoría y Asistencia técnica.  A travès de comitès se presenta ante el Subdirector los resultados obtenidos y estos se reportan en el seguimiento de plan de acción. En caso de que no se pueda llevar a cabo la asesoría o asistencia técnica, se informará a la entidad externa y se reprogramará las actividades indicando la justificación respectiva, así mismo se informará al Subdirector y a la Dirección lo sucedido.
* La funcionaria encargada de la coordinación de trámites del SPD, adelanta los trámites de solicitud de comisión cada vez que se requiera y  de acuerdo a la programacón de la Subdirección, realizando seguimiento desde el momento de la solicitud hasta la autorización y trámites asociados como gestión de tiquetes. </t>
  </si>
  <si>
    <t>1. Cuando se requiera
2-3 Semestral</t>
  </si>
  <si>
    <t>1. Seguimiento trimestral al plan de adquisiciones.
2. Monitoreo trimestral de las metas de asistencia técnica.
3. Monitoreo trimestral plan de cualificación interna de la subdirección.
4. Ajustes a los instrumentos de planeación, debidamente justificados y aprobados, cuando sea necesario.</t>
  </si>
  <si>
    <t>Semestral</t>
  </si>
  <si>
    <t>1. Cronograma ejecutado
2. Plan de sensibilizacion ejecutado
3.1 Bitacora de seguimiento al directorio activo y mesa de servicio
3.2 Informe de solicitud de permisos para instalación de programas
4. Pantallazo copia de seguridad a servidor.
5. Plan de actividades de de uso y apropiación de herramientas tecnológicas ejecutando.
6. Comunicación oficial para respaldo electrico y reporte de conectividad
7. Acta de Comité Institucional de Gestión y Desempeño</t>
  </si>
  <si>
    <t>1 y 3. Revisión procedimiento vinculación y desvinculación (cargos provisionales)
2. Proceso de selección de cargos de libre nombramiento y remoción a través de las pruebas técnicas del DAFP
 4. Actualización Manual de funciones y competencias de los funcionarios de Planta del INSOR y revisión por Comité Institucional de Gestión y Desempeño</t>
  </si>
  <si>
    <t>Cuando se requiera</t>
  </si>
  <si>
    <t>RIESGOS INSOR 2020
VERSIÓN: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</si>
</sst>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41" x14ac:knownFonts="1">
    <font>
      <sz val="11"/>
      <color theme="1"/>
      <name val="Calibri"/>
      <family val="2"/>
      <scheme val="minor"/>
    </font>
    <font>
      <b/>
      <sz val="10"/>
      <name val="Verdana"/>
      <family val="2"/>
    </font>
    <font>
      <sz val="10"/>
      <name val="Verdana"/>
      <family val="2"/>
    </font>
    <font>
      <b/>
      <sz val="10"/>
      <color theme="1"/>
      <name val="Verdana"/>
      <family val="2"/>
    </font>
    <font>
      <sz val="11"/>
      <color indexed="8"/>
      <name val="Calibri"/>
      <family val="2"/>
    </font>
    <font>
      <sz val="10"/>
      <name val="Arial"/>
      <family val="2"/>
    </font>
    <font>
      <sz val="14"/>
      <name val="Verdana"/>
      <family val="2"/>
    </font>
    <font>
      <b/>
      <sz val="16"/>
      <name val="Verdana"/>
      <family val="2"/>
    </font>
    <font>
      <sz val="11"/>
      <name val="Verdana"/>
      <family val="2"/>
    </font>
    <font>
      <b/>
      <sz val="11"/>
      <name val="Verdana"/>
      <family val="2"/>
    </font>
    <font>
      <b/>
      <sz val="9"/>
      <color indexed="81"/>
      <name val="Tahoma"/>
      <family val="2"/>
    </font>
    <font>
      <sz val="9"/>
      <color indexed="81"/>
      <name val="Tahoma"/>
      <family val="2"/>
    </font>
    <font>
      <b/>
      <sz val="11"/>
      <color theme="0"/>
      <name val="Calibri"/>
      <family val="2"/>
      <scheme val="minor"/>
    </font>
    <font>
      <sz val="11"/>
      <color theme="0"/>
      <name val="Calibri"/>
      <family val="2"/>
      <scheme val="minor"/>
    </font>
    <font>
      <sz val="10"/>
      <color theme="1"/>
      <name val="Verdana"/>
      <family val="2"/>
    </font>
    <font>
      <b/>
      <sz val="14"/>
      <name val="Verdana"/>
      <family val="2"/>
    </font>
    <font>
      <sz val="10"/>
      <color theme="1"/>
      <name val="Calibri"/>
      <family val="2"/>
      <scheme val="minor"/>
    </font>
    <font>
      <sz val="11"/>
      <color theme="1"/>
      <name val="Verdana"/>
      <family val="2"/>
    </font>
    <font>
      <b/>
      <sz val="11"/>
      <color theme="1"/>
      <name val="Verdana"/>
      <family val="2"/>
    </font>
    <font>
      <b/>
      <sz val="9"/>
      <name val="Verdana"/>
      <family val="2"/>
    </font>
    <font>
      <sz val="9"/>
      <color rgb="FF000000"/>
      <name val="Tahoma"/>
      <family val="2"/>
    </font>
    <font>
      <sz val="12"/>
      <color indexed="8"/>
      <name val="Arial"/>
      <family val="2"/>
    </font>
    <font>
      <sz val="10"/>
      <color theme="1"/>
      <name val="Arial"/>
      <family val="2"/>
    </font>
    <font>
      <sz val="10"/>
      <color theme="0"/>
      <name val="Arial"/>
      <family val="2"/>
    </font>
    <font>
      <sz val="12"/>
      <color theme="0"/>
      <name val="Arial"/>
      <family val="2"/>
    </font>
    <font>
      <sz val="14"/>
      <color theme="0"/>
      <name val="Calibri"/>
      <family val="2"/>
      <scheme val="minor"/>
    </font>
    <font>
      <sz val="11"/>
      <color indexed="8"/>
      <name val="Verdana"/>
      <family val="2"/>
    </font>
    <font>
      <b/>
      <sz val="10"/>
      <name val="Arial"/>
      <family val="2"/>
    </font>
    <font>
      <sz val="11"/>
      <name val="Arial"/>
      <family val="2"/>
    </font>
    <font>
      <sz val="11"/>
      <color theme="0"/>
      <name val="Arial"/>
      <family val="2"/>
    </font>
    <font>
      <b/>
      <sz val="11"/>
      <color indexed="8"/>
      <name val="Verdana"/>
      <family val="2"/>
    </font>
    <font>
      <b/>
      <sz val="14"/>
      <name val="Arial"/>
      <family val="2"/>
    </font>
    <font>
      <sz val="12"/>
      <name val="Arial"/>
      <family val="2"/>
    </font>
    <font>
      <u/>
      <sz val="11"/>
      <color theme="10"/>
      <name val="Calibri"/>
      <family val="2"/>
      <scheme val="minor"/>
    </font>
    <font>
      <b/>
      <sz val="14"/>
      <color theme="8" tint="-0.499984740745262"/>
      <name val="Verdana"/>
      <family val="2"/>
    </font>
    <font>
      <sz val="9"/>
      <color theme="8" tint="-0.499984740745262"/>
      <name val="Verdana"/>
      <family val="2"/>
    </font>
    <font>
      <b/>
      <sz val="14"/>
      <color theme="1"/>
      <name val="Verdana"/>
      <family val="2"/>
    </font>
    <font>
      <b/>
      <sz val="12"/>
      <color theme="0"/>
      <name val="Verdana"/>
      <family val="2"/>
    </font>
    <font>
      <sz val="10"/>
      <color rgb="FF000000"/>
      <name val="Verdana"/>
      <family val="2"/>
    </font>
    <font>
      <sz val="8"/>
      <color theme="1"/>
      <name val="Verdana"/>
      <family val="2"/>
    </font>
    <font>
      <sz val="9"/>
      <color theme="1"/>
      <name val="Verdana"/>
      <family val="2"/>
    </font>
  </fonts>
  <fills count="30">
    <fill>
      <patternFill patternType="none"/>
    </fill>
    <fill>
      <patternFill patternType="gray125"/>
    </fill>
    <fill>
      <patternFill patternType="solid">
        <fgColor theme="0"/>
        <bgColor indexed="64"/>
      </patternFill>
    </fill>
    <fill>
      <patternFill patternType="solid">
        <fgColor theme="2"/>
        <bgColor rgb="FF000000"/>
      </patternFill>
    </fill>
    <fill>
      <patternFill patternType="solid">
        <fgColor rgb="FFFFC000"/>
        <bgColor indexed="64"/>
      </patternFill>
    </fill>
    <fill>
      <patternFill patternType="solid">
        <fgColor rgb="FF66FF33"/>
        <bgColor indexed="64"/>
      </patternFill>
    </fill>
    <fill>
      <patternFill patternType="solid">
        <fgColor rgb="FFFF0000"/>
        <bgColor indexed="64"/>
      </patternFill>
    </fill>
    <fill>
      <patternFill patternType="solid">
        <fgColor rgb="FFFFFF00"/>
        <bgColor indexed="64"/>
      </patternFill>
    </fill>
    <fill>
      <patternFill patternType="solid">
        <fgColor rgb="FFFF0000"/>
        <bgColor rgb="FF000000"/>
      </patternFill>
    </fill>
    <fill>
      <patternFill patternType="solid">
        <fgColor theme="0"/>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4"/>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rgb="FF00B050"/>
        <bgColor indexed="64"/>
      </patternFill>
    </fill>
    <fill>
      <patternFill patternType="solid">
        <fgColor rgb="FF7030A0"/>
        <bgColor indexed="64"/>
      </patternFill>
    </fill>
    <fill>
      <patternFill patternType="solid">
        <fgColor rgb="FFFF0000"/>
        <bgColor rgb="FFFF0000"/>
      </patternFill>
    </fill>
    <fill>
      <patternFill patternType="solid">
        <fgColor rgb="FFFF9933"/>
        <bgColor indexed="64"/>
      </patternFill>
    </fill>
    <fill>
      <patternFill patternType="solid">
        <fgColor rgb="FF92D050"/>
        <bgColor indexed="64"/>
      </patternFill>
    </fill>
  </fills>
  <borders count="69">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hair">
        <color theme="8" tint="-0.249977111117893"/>
      </left>
      <right style="hair">
        <color theme="8" tint="-0.249977111117893"/>
      </right>
      <top style="hair">
        <color theme="8" tint="-0.249977111117893"/>
      </top>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hair">
        <color theme="8" tint="-0.249977111117893"/>
      </left>
      <right/>
      <top style="hair">
        <color theme="8" tint="-0.249977111117893"/>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hair">
        <color theme="8" tint="-0.249977111117893"/>
      </left>
      <right style="hair">
        <color theme="8" tint="-0.249977111117893"/>
      </right>
      <top style="hair">
        <color theme="8" tint="-0.249977111117893"/>
      </top>
      <bottom style="hair">
        <color theme="8" tint="-0.249977111117893"/>
      </bottom>
      <diagonal/>
    </border>
    <border>
      <left/>
      <right/>
      <top style="hair">
        <color theme="8" tint="-0.249977111117893"/>
      </top>
      <bottom/>
      <diagonal/>
    </border>
    <border>
      <left style="hair">
        <color theme="8" tint="-0.249977111117893"/>
      </left>
      <right style="hair">
        <color theme="8" tint="-0.249977111117893"/>
      </right>
      <top/>
      <bottom/>
      <diagonal/>
    </border>
    <border>
      <left/>
      <right style="thin">
        <color rgb="FF000000"/>
      </right>
      <top style="thin">
        <color rgb="FF000000"/>
      </top>
      <bottom style="thin">
        <color rgb="FF000000"/>
      </bottom>
      <diagonal/>
    </border>
    <border>
      <left/>
      <right style="thin">
        <color theme="2" tint="-0.24994659260841701"/>
      </right>
      <top style="thin">
        <color theme="2" tint="-0.24994659260841701"/>
      </top>
      <bottom style="thin">
        <color theme="2" tint="-0.24994659260841701"/>
      </bottom>
      <diagonal/>
    </border>
  </borders>
  <cellStyleXfs count="4">
    <xf numFmtId="0" fontId="0" fillId="0" borderId="0"/>
    <xf numFmtId="0" fontId="4" fillId="0" borderId="0"/>
    <xf numFmtId="0" fontId="5" fillId="0" borderId="0"/>
    <xf numFmtId="0" fontId="33" fillId="0" borderId="0" applyNumberFormat="0" applyFill="0" applyBorder="0" applyAlignment="0" applyProtection="0"/>
  </cellStyleXfs>
  <cellXfs count="471">
    <xf numFmtId="0" fontId="0" fillId="0" borderId="0" xfId="0"/>
    <xf numFmtId="0" fontId="8" fillId="0" borderId="3" xfId="0" applyFont="1" applyBorder="1" applyAlignment="1">
      <alignment horizontal="center" vertical="center" wrapText="1"/>
    </xf>
    <xf numFmtId="0" fontId="2" fillId="9" borderId="3" xfId="0" applyFont="1" applyFill="1" applyBorder="1" applyAlignment="1">
      <alignment horizontal="center" vertical="center" wrapText="1"/>
    </xf>
    <xf numFmtId="0" fontId="2" fillId="6" borderId="3" xfId="0" applyFont="1" applyFill="1" applyBorder="1" applyAlignment="1">
      <alignment horizontal="center" vertical="center" textRotation="90" wrapText="1"/>
    </xf>
    <xf numFmtId="0" fontId="2" fillId="0" borderId="3" xfId="0" applyFont="1" applyBorder="1" applyAlignment="1">
      <alignment horizontal="center" vertical="center" textRotation="90"/>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3" borderId="3" xfId="0" applyFont="1" applyFill="1" applyBorder="1" applyAlignment="1">
      <alignment vertical="center" textRotation="90" wrapText="1"/>
    </xf>
    <xf numFmtId="0" fontId="14" fillId="0" borderId="0" xfId="0" applyFont="1"/>
    <xf numFmtId="0" fontId="14" fillId="0" borderId="0" xfId="0" applyFont="1" applyAlignment="1">
      <alignment vertical="center"/>
    </xf>
    <xf numFmtId="0" fontId="3" fillId="0" borderId="0" xfId="0" applyFont="1" applyAlignment="1">
      <alignment horizontal="right"/>
    </xf>
    <xf numFmtId="0" fontId="3" fillId="0" borderId="0" xfId="0" applyFont="1"/>
    <xf numFmtId="0" fontId="14" fillId="0" borderId="0" xfId="0" applyFont="1" applyAlignment="1">
      <alignment horizontal="center" wrapText="1"/>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Alignment="1">
      <alignment horizontal="right" vertical="center"/>
    </xf>
    <xf numFmtId="0" fontId="3" fillId="0" borderId="0" xfId="0" applyFont="1" applyAlignment="1">
      <alignment horizontal="right" vertical="center"/>
    </xf>
    <xf numFmtId="14" fontId="3" fillId="0" borderId="3"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3" xfId="0" applyFont="1" applyBorder="1" applyAlignment="1">
      <alignment vertical="center"/>
    </xf>
    <xf numFmtId="15" fontId="3" fillId="0" borderId="0" xfId="0" applyNumberFormat="1" applyFont="1" applyAlignment="1">
      <alignment vertical="center"/>
    </xf>
    <xf numFmtId="0" fontId="16" fillId="0" borderId="0" xfId="0" applyFont="1"/>
    <xf numFmtId="0" fontId="14" fillId="6" borderId="3" xfId="0" applyFont="1" applyFill="1" applyBorder="1" applyAlignment="1">
      <alignment horizontal="center" vertical="center" textRotation="90" wrapText="1"/>
    </xf>
    <xf numFmtId="0" fontId="14" fillId="0" borderId="3" xfId="0" applyFont="1" applyBorder="1" applyAlignment="1">
      <alignment horizontal="center" vertical="center" textRotation="90" wrapText="1"/>
    </xf>
    <xf numFmtId="164" fontId="14" fillId="0" borderId="3" xfId="0" applyNumberFormat="1" applyFont="1" applyBorder="1" applyAlignment="1">
      <alignment horizontal="center" vertical="center" wrapText="1"/>
    </xf>
    <xf numFmtId="164" fontId="14" fillId="0" borderId="3" xfId="0" applyNumberFormat="1" applyFont="1" applyBorder="1" applyAlignment="1">
      <alignment vertical="center" wrapText="1"/>
    </xf>
    <xf numFmtId="0" fontId="14" fillId="0" borderId="3" xfId="0" applyFont="1" applyBorder="1" applyAlignment="1">
      <alignment horizontal="center" vertical="center" textRotation="90"/>
    </xf>
    <xf numFmtId="0" fontId="17" fillId="0" borderId="3" xfId="0" applyFont="1" applyBorder="1" applyAlignment="1">
      <alignment horizontal="center" vertical="center" wrapText="1"/>
    </xf>
    <xf numFmtId="0" fontId="14" fillId="6" borderId="3" xfId="0" applyFont="1" applyFill="1" applyBorder="1" applyAlignment="1">
      <alignment horizontal="center" vertical="center" textRotation="90"/>
    </xf>
    <xf numFmtId="15" fontId="14" fillId="0" borderId="3" xfId="0" applyNumberFormat="1" applyFont="1" applyBorder="1" applyAlignment="1">
      <alignment horizontal="center" vertical="center" wrapText="1"/>
    </xf>
    <xf numFmtId="0" fontId="14" fillId="0" borderId="3" xfId="0" applyFont="1" applyBorder="1" applyAlignment="1">
      <alignment horizontal="left" vertical="top" wrapText="1"/>
    </xf>
    <xf numFmtId="0" fontId="14" fillId="0" borderId="3" xfId="0" applyFont="1" applyBorder="1" applyAlignment="1">
      <alignment horizontal="center" vertical="top" wrapText="1"/>
    </xf>
    <xf numFmtId="0" fontId="14" fillId="0" borderId="3" xfId="0" applyFont="1" applyBorder="1" applyAlignment="1">
      <alignment vertical="top" wrapText="1"/>
    </xf>
    <xf numFmtId="0" fontId="17" fillId="0" borderId="3" xfId="0" applyFont="1" applyBorder="1" applyAlignment="1">
      <alignmen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xf>
    <xf numFmtId="0" fontId="0" fillId="0" borderId="3" xfId="0" applyBorder="1" applyAlignment="1">
      <alignment horizontal="center" vertical="center"/>
    </xf>
    <xf numFmtId="0" fontId="16" fillId="0" borderId="0" xfId="0" applyFont="1" applyAlignment="1">
      <alignment vertical="center"/>
    </xf>
    <xf numFmtId="0" fontId="0" fillId="0" borderId="3" xfId="0" applyBorder="1"/>
    <xf numFmtId="0" fontId="21" fillId="0" borderId="0" xfId="0" applyFont="1" applyProtection="1">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vertical="center" wrapText="1"/>
      <protection locked="0"/>
    </xf>
    <xf numFmtId="0" fontId="23" fillId="2" borderId="0" xfId="0" applyFont="1" applyFill="1" applyAlignment="1" applyProtection="1">
      <alignment vertical="center" wrapText="1"/>
      <protection locked="0"/>
    </xf>
    <xf numFmtId="0" fontId="24" fillId="2" borderId="0" xfId="0" applyFont="1" applyFill="1" applyProtection="1">
      <protection hidden="1"/>
    </xf>
    <xf numFmtId="0" fontId="5" fillId="0" borderId="0" xfId="2" applyAlignment="1">
      <alignment vertical="center"/>
    </xf>
    <xf numFmtId="0" fontId="23" fillId="2" borderId="0" xfId="2" applyFont="1" applyFill="1" applyAlignment="1">
      <alignment vertical="center"/>
    </xf>
    <xf numFmtId="0" fontId="12" fillId="2" borderId="0" xfId="0" applyFont="1" applyFill="1" applyAlignment="1">
      <alignment horizontal="center" vertical="center" wrapText="1"/>
    </xf>
    <xf numFmtId="0" fontId="13" fillId="2" borderId="0" xfId="0" applyFont="1" applyFill="1" applyAlignment="1">
      <alignment vertical="center"/>
    </xf>
    <xf numFmtId="0" fontId="25"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12" fillId="2" borderId="0" xfId="0" applyFont="1" applyFill="1" applyAlignment="1">
      <alignment horizontal="center" wrapText="1"/>
    </xf>
    <xf numFmtId="0" fontId="3" fillId="14" borderId="8" xfId="2" applyFont="1" applyFill="1" applyBorder="1" applyAlignment="1">
      <alignment horizontal="center" vertical="center" wrapText="1"/>
    </xf>
    <xf numFmtId="0" fontId="3" fillId="15" borderId="8" xfId="2" applyFont="1" applyFill="1" applyBorder="1" applyAlignment="1">
      <alignment horizontal="center" vertical="center" wrapText="1"/>
    </xf>
    <xf numFmtId="0" fontId="3" fillId="18" borderId="8" xfId="2" applyFont="1" applyFill="1" applyBorder="1" applyAlignment="1">
      <alignment horizontal="center" vertical="center" textRotation="90" wrapText="1"/>
    </xf>
    <xf numFmtId="0" fontId="8" fillId="19" borderId="8" xfId="0" applyFont="1" applyFill="1" applyBorder="1" applyAlignment="1">
      <alignment horizontal="center" vertical="center" wrapText="1"/>
    </xf>
    <xf numFmtId="0" fontId="8" fillId="19" borderId="45"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12" fillId="2" borderId="0" xfId="0" applyFont="1" applyFill="1" applyAlignment="1">
      <alignment horizontal="center"/>
    </xf>
    <xf numFmtId="0" fontId="26" fillId="2" borderId="17" xfId="0" applyFont="1" applyFill="1" applyBorder="1" applyAlignment="1">
      <alignment horizontal="center" vertical="center" wrapText="1"/>
    </xf>
    <xf numFmtId="0" fontId="9" fillId="2" borderId="17" xfId="2" applyFont="1" applyFill="1" applyBorder="1" applyAlignment="1" applyProtection="1">
      <alignment horizontal="center" vertical="center" wrapText="1"/>
      <protection locked="0"/>
    </xf>
    <xf numFmtId="0" fontId="8" fillId="0" borderId="17" xfId="2" applyFont="1" applyBorder="1" applyAlignment="1" applyProtection="1">
      <alignment horizontal="center" vertical="center" wrapText="1"/>
      <protection locked="0"/>
    </xf>
    <xf numFmtId="0" fontId="5" fillId="0" borderId="17" xfId="2" applyBorder="1" applyAlignment="1" applyProtection="1">
      <alignment horizontal="center" vertical="center" wrapText="1"/>
      <protection locked="0"/>
    </xf>
    <xf numFmtId="0" fontId="27" fillId="0" borderId="17" xfId="2" applyFont="1" applyBorder="1" applyAlignment="1" applyProtection="1">
      <alignment horizontal="center" vertical="center" wrapText="1"/>
      <protection locked="0"/>
    </xf>
    <xf numFmtId="0" fontId="0" fillId="0" borderId="17" xfId="0" applyBorder="1" applyAlignment="1">
      <alignment horizontal="center" vertical="center"/>
    </xf>
    <xf numFmtId="0" fontId="9" fillId="21" borderId="17" xfId="2" applyFont="1" applyFill="1" applyBorder="1" applyAlignment="1" applyProtection="1">
      <alignment horizontal="center" vertical="center" wrapText="1"/>
      <protection locked="0"/>
    </xf>
    <xf numFmtId="0" fontId="8" fillId="0" borderId="17" xfId="0" applyFont="1" applyBorder="1" applyAlignment="1">
      <alignment horizontal="center" vertical="center" wrapText="1"/>
    </xf>
    <xf numFmtId="0" fontId="26" fillId="2" borderId="17" xfId="0" applyFont="1" applyFill="1" applyBorder="1" applyAlignment="1">
      <alignment horizontal="left" vertical="center" wrapText="1"/>
    </xf>
    <xf numFmtId="0" fontId="8" fillId="0" borderId="26" xfId="2" applyFont="1" applyBorder="1" applyAlignment="1" applyProtection="1">
      <alignment horizontal="center" vertical="center" wrapText="1"/>
      <protection locked="0"/>
    </xf>
    <xf numFmtId="0" fontId="28" fillId="0" borderId="0" xfId="2" applyFont="1" applyAlignment="1" applyProtection="1">
      <alignment vertical="center"/>
      <protection locked="0"/>
    </xf>
    <xf numFmtId="0" fontId="29" fillId="2" borderId="0" xfId="2" applyFont="1" applyFill="1" applyAlignment="1" applyProtection="1">
      <alignment vertical="center"/>
      <protection locked="0"/>
    </xf>
    <xf numFmtId="0" fontId="26" fillId="2" borderId="3" xfId="0" applyFont="1" applyFill="1" applyBorder="1" applyAlignment="1">
      <alignment horizontal="center" vertical="center" wrapText="1"/>
    </xf>
    <xf numFmtId="0" fontId="9" fillId="0" borderId="3"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5" fillId="0" borderId="3" xfId="2" applyBorder="1" applyAlignment="1" applyProtection="1">
      <alignment horizontal="center" vertical="center" wrapText="1"/>
      <protection locked="0"/>
    </xf>
    <xf numFmtId="0" fontId="27" fillId="0" borderId="3" xfId="2" applyFont="1" applyBorder="1" applyAlignment="1" applyProtection="1">
      <alignment horizontal="center" vertical="center" wrapText="1"/>
      <protection locked="0"/>
    </xf>
    <xf numFmtId="0" fontId="27" fillId="21" borderId="3" xfId="2" applyFont="1" applyFill="1" applyBorder="1" applyAlignment="1" applyProtection="1">
      <alignment horizontal="center" vertical="center" wrapText="1"/>
      <protection locked="0"/>
    </xf>
    <xf numFmtId="0" fontId="26" fillId="2" borderId="3" xfId="0" applyFont="1" applyFill="1" applyBorder="1" applyAlignment="1">
      <alignment horizontal="left" vertical="center" wrapText="1"/>
    </xf>
    <xf numFmtId="0" fontId="8" fillId="0" borderId="28" xfId="2" applyFont="1" applyBorder="1" applyAlignment="1" applyProtection="1">
      <alignment horizontal="center" vertical="center" wrapText="1"/>
      <protection locked="0"/>
    </xf>
    <xf numFmtId="0" fontId="5" fillId="0" borderId="0" xfId="2" applyAlignment="1" applyProtection="1">
      <alignment vertical="center"/>
      <protection locked="0"/>
    </xf>
    <xf numFmtId="0" fontId="23" fillId="2" borderId="0" xfId="2" applyFont="1" applyFill="1" applyAlignment="1" applyProtection="1">
      <alignment vertical="center"/>
      <protection locked="0"/>
    </xf>
    <xf numFmtId="0" fontId="17" fillId="0" borderId="22" xfId="0" applyFont="1" applyBorder="1" applyAlignment="1">
      <alignment horizontal="center" vertical="center"/>
    </xf>
    <xf numFmtId="0" fontId="9" fillId="0" borderId="22" xfId="2" applyFont="1" applyBorder="1" applyAlignment="1" applyProtection="1">
      <alignment horizontal="center" vertical="center" wrapText="1"/>
      <protection locked="0"/>
    </xf>
    <xf numFmtId="0" fontId="26" fillId="2" borderId="22" xfId="0" applyFont="1" applyFill="1" applyBorder="1" applyAlignment="1">
      <alignment horizontal="center" vertical="center" wrapText="1"/>
    </xf>
    <xf numFmtId="0" fontId="17" fillId="0" borderId="22" xfId="0" applyFont="1" applyBorder="1" applyAlignment="1">
      <alignment horizontal="center" wrapText="1"/>
    </xf>
    <xf numFmtId="0" fontId="8" fillId="0" borderId="22" xfId="2" applyFont="1" applyBorder="1" applyAlignment="1" applyProtection="1">
      <alignment horizontal="center" vertical="center" wrapText="1"/>
      <protection locked="0"/>
    </xf>
    <xf numFmtId="0" fontId="17" fillId="0" borderId="22" xfId="0" applyFont="1" applyBorder="1" applyAlignment="1">
      <alignment horizontal="center" vertical="center" wrapText="1"/>
    </xf>
    <xf numFmtId="0" fontId="27" fillId="21" borderId="22" xfId="2" applyFont="1" applyFill="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30" xfId="2" applyFont="1" applyBorder="1" applyAlignment="1" applyProtection="1">
      <alignment horizontal="center" vertical="center" wrapText="1"/>
      <protection locked="0"/>
    </xf>
    <xf numFmtId="0" fontId="17" fillId="0" borderId="17" xfId="0" applyFont="1" applyBorder="1" applyAlignment="1">
      <alignment horizontal="center" vertical="center" wrapText="1"/>
    </xf>
    <xf numFmtId="0" fontId="9" fillId="0" borderId="17" xfId="2" applyFont="1" applyBorder="1" applyAlignment="1" applyProtection="1">
      <alignment horizontal="center" vertical="center" wrapText="1"/>
      <protection locked="0"/>
    </xf>
    <xf numFmtId="0" fontId="9" fillId="21" borderId="3" xfId="2" applyFont="1" applyFill="1" applyBorder="1" applyAlignment="1" applyProtection="1">
      <alignment horizontal="center" vertical="center" wrapText="1"/>
      <protection locked="0"/>
    </xf>
    <xf numFmtId="0" fontId="17" fillId="0" borderId="8" xfId="0" applyFont="1" applyBorder="1" applyAlignment="1">
      <alignment horizontal="center" vertical="center"/>
    </xf>
    <xf numFmtId="0" fontId="9" fillId="0" borderId="8" xfId="2" applyFont="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17" fillId="0" borderId="8" xfId="0" applyFont="1" applyBorder="1" applyAlignment="1">
      <alignment horizontal="center" vertical="center" wrapText="1"/>
    </xf>
    <xf numFmtId="0" fontId="8" fillId="0" borderId="8" xfId="2" applyFont="1" applyBorder="1" applyAlignment="1" applyProtection="1">
      <alignment horizontal="center" vertical="center" wrapText="1"/>
      <protection locked="0"/>
    </xf>
    <xf numFmtId="0" fontId="27" fillId="21" borderId="8" xfId="2" applyFont="1" applyFill="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8" fillId="0" borderId="48" xfId="2" applyFont="1" applyBorder="1" applyAlignment="1" applyProtection="1">
      <alignment horizontal="center" vertical="center" wrapText="1"/>
      <protection locked="0"/>
    </xf>
    <xf numFmtId="0" fontId="5" fillId="0" borderId="31" xfId="2" applyBorder="1" applyAlignment="1" applyProtection="1">
      <alignment vertical="center"/>
      <protection locked="0"/>
    </xf>
    <xf numFmtId="0" fontId="5" fillId="0" borderId="32" xfId="2" applyBorder="1" applyAlignment="1" applyProtection="1">
      <alignment vertical="center"/>
      <protection locked="0"/>
    </xf>
    <xf numFmtId="0" fontId="5" fillId="0" borderId="33" xfId="2" applyBorder="1" applyAlignment="1" applyProtection="1">
      <alignment vertical="center"/>
      <protection locked="0"/>
    </xf>
    <xf numFmtId="0" fontId="9" fillId="21" borderId="22" xfId="2" applyFont="1" applyFill="1" applyBorder="1" applyAlignment="1" applyProtection="1">
      <alignment horizontal="center" vertical="center" wrapText="1"/>
      <protection locked="0"/>
    </xf>
    <xf numFmtId="0" fontId="5" fillId="0" borderId="35" xfId="2" applyBorder="1" applyAlignment="1" applyProtection="1">
      <alignment vertical="center"/>
      <protection locked="0"/>
    </xf>
    <xf numFmtId="0" fontId="5" fillId="0" borderId="49" xfId="2" applyBorder="1" applyAlignment="1" applyProtection="1">
      <alignment vertical="center"/>
      <protection locked="0"/>
    </xf>
    <xf numFmtId="0" fontId="8" fillId="2" borderId="2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6" fillId="0" borderId="3" xfId="0" applyFont="1" applyBorder="1" applyAlignment="1">
      <alignment horizontal="center" vertical="center" wrapText="1"/>
    </xf>
    <xf numFmtId="0" fontId="8" fillId="0" borderId="3" xfId="2" applyFont="1" applyBorder="1" applyAlignment="1">
      <alignment horizontal="center" vertical="center" wrapText="1"/>
    </xf>
    <xf numFmtId="0" fontId="5" fillId="2" borderId="0" xfId="2" applyFill="1" applyAlignment="1" applyProtection="1">
      <alignment vertical="center"/>
      <protection locked="0"/>
    </xf>
    <xf numFmtId="0" fontId="17" fillId="2" borderId="22" xfId="0" applyFont="1" applyFill="1" applyBorder="1" applyAlignment="1">
      <alignment horizontal="center" vertical="center"/>
    </xf>
    <xf numFmtId="0" fontId="17" fillId="2" borderId="22" xfId="0" applyFont="1" applyFill="1" applyBorder="1" applyAlignment="1">
      <alignment horizontal="center" vertical="center" wrapText="1"/>
    </xf>
    <xf numFmtId="0" fontId="8" fillId="2" borderId="22" xfId="2" applyFont="1" applyFill="1" applyBorder="1" applyAlignment="1" applyProtection="1">
      <alignment horizontal="center" vertical="center" wrapText="1"/>
      <protection locked="0"/>
    </xf>
    <xf numFmtId="0" fontId="8" fillId="2" borderId="30" xfId="2" applyFont="1" applyFill="1" applyBorder="1" applyAlignment="1" applyProtection="1">
      <alignment horizontal="center" vertical="center" wrapText="1"/>
      <protection locked="0"/>
    </xf>
    <xf numFmtId="0" fontId="17" fillId="0" borderId="17" xfId="0" applyFont="1" applyBorder="1" applyAlignment="1">
      <alignment horizontal="center" vertical="center"/>
    </xf>
    <xf numFmtId="0" fontId="26" fillId="2" borderId="17" xfId="0" applyFont="1" applyFill="1" applyBorder="1" applyAlignment="1">
      <alignment horizontal="center" wrapText="1"/>
    </xf>
    <xf numFmtId="0" fontId="8" fillId="2" borderId="3" xfId="0" applyFont="1" applyFill="1" applyBorder="1" applyAlignment="1">
      <alignment horizontal="center" vertical="center" wrapText="1"/>
    </xf>
    <xf numFmtId="0" fontId="8" fillId="2" borderId="3" xfId="2" applyFont="1" applyFill="1" applyBorder="1" applyAlignment="1" applyProtection="1">
      <alignment horizontal="center" vertical="center" wrapText="1"/>
      <protection locked="0"/>
    </xf>
    <xf numFmtId="0" fontId="8" fillId="2" borderId="28" xfId="2" applyFont="1" applyFill="1" applyBorder="1" applyAlignment="1" applyProtection="1">
      <alignment horizontal="center" vertical="center" wrapText="1"/>
      <protection locked="0"/>
    </xf>
    <xf numFmtId="0" fontId="5" fillId="7" borderId="0" xfId="2" applyFill="1" applyAlignment="1" applyProtection="1">
      <alignment vertical="center"/>
      <protection locked="0"/>
    </xf>
    <xf numFmtId="0" fontId="17" fillId="0" borderId="51" xfId="0" applyFont="1" applyBorder="1" applyAlignment="1">
      <alignment horizontal="center" vertical="center"/>
    </xf>
    <xf numFmtId="0" fontId="9" fillId="0" borderId="51" xfId="2" applyFont="1" applyBorder="1" applyAlignment="1" applyProtection="1">
      <alignment horizontal="center" vertical="center" wrapText="1"/>
      <protection locked="0"/>
    </xf>
    <xf numFmtId="0" fontId="8" fillId="0" borderId="51" xfId="0" applyFont="1" applyBorder="1" applyAlignment="1">
      <alignment horizontal="left" vertical="center" wrapText="1"/>
    </xf>
    <xf numFmtId="0" fontId="17" fillId="0" borderId="51"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1" xfId="2" applyFont="1" applyBorder="1" applyAlignment="1" applyProtection="1">
      <alignment horizontal="center" vertical="center" wrapText="1"/>
      <protection locked="0"/>
    </xf>
    <xf numFmtId="0" fontId="9" fillId="21" borderId="51" xfId="2" applyFont="1" applyFill="1" applyBorder="1" applyAlignment="1" applyProtection="1">
      <alignment horizontal="center" vertical="center" wrapText="1"/>
      <protection locked="0"/>
    </xf>
    <xf numFmtId="0" fontId="8" fillId="0" borderId="52" xfId="2" applyFont="1" applyBorder="1" applyAlignment="1" applyProtection="1">
      <alignment horizontal="center" vertical="center" wrapText="1"/>
      <protection locked="0"/>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9" fillId="21" borderId="8" xfId="2" applyFont="1" applyFill="1" applyBorder="1" applyAlignment="1" applyProtection="1">
      <alignment horizontal="center" vertical="center" wrapText="1"/>
      <protection locked="0"/>
    </xf>
    <xf numFmtId="0" fontId="8" fillId="0" borderId="17" xfId="0" applyFont="1" applyBorder="1" applyAlignment="1">
      <alignment horizontal="left" vertical="center" wrapText="1"/>
    </xf>
    <xf numFmtId="0" fontId="30" fillId="0" borderId="3" xfId="0" applyFont="1" applyBorder="1" applyAlignment="1">
      <alignment horizontal="center" vertical="center" wrapText="1"/>
    </xf>
    <xf numFmtId="0" fontId="17" fillId="0" borderId="3" xfId="0" applyFont="1" applyBorder="1" applyAlignment="1">
      <alignment vertical="center"/>
    </xf>
    <xf numFmtId="0" fontId="26" fillId="0" borderId="8" xfId="0" applyFont="1" applyBorder="1" applyAlignment="1">
      <alignment horizontal="center" vertical="center" wrapText="1"/>
    </xf>
    <xf numFmtId="0" fontId="8" fillId="0" borderId="8" xfId="2" applyFont="1" applyBorder="1" applyAlignment="1">
      <alignment horizontal="center" vertical="center" wrapText="1"/>
    </xf>
    <xf numFmtId="0" fontId="17" fillId="2" borderId="3" xfId="0" applyFont="1" applyFill="1" applyBorder="1" applyAlignment="1">
      <alignment horizontal="center" vertical="center"/>
    </xf>
    <xf numFmtId="0" fontId="17" fillId="2" borderId="3" xfId="0" applyFont="1" applyFill="1" applyBorder="1" applyAlignment="1">
      <alignment horizontal="left" vertical="center" wrapText="1"/>
    </xf>
    <xf numFmtId="0" fontId="17" fillId="2" borderId="17" xfId="0" applyFont="1" applyFill="1" applyBorder="1" applyAlignment="1">
      <alignment horizontal="center" vertical="center"/>
    </xf>
    <xf numFmtId="0" fontId="30" fillId="2" borderId="1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8" fillId="2" borderId="17" xfId="2" applyFont="1" applyFill="1" applyBorder="1" applyAlignment="1" applyProtection="1">
      <alignment horizontal="center" vertical="center" wrapText="1"/>
      <protection locked="0"/>
    </xf>
    <xf numFmtId="0" fontId="26" fillId="2" borderId="17" xfId="0" applyFont="1" applyFill="1" applyBorder="1" applyAlignment="1">
      <alignment vertical="center" wrapText="1"/>
    </xf>
    <xf numFmtId="0" fontId="17" fillId="2" borderId="17" xfId="0" applyFont="1" applyFill="1" applyBorder="1" applyAlignment="1">
      <alignment vertical="center" wrapText="1"/>
    </xf>
    <xf numFmtId="0" fontId="8" fillId="2" borderId="26" xfId="2" applyFont="1" applyFill="1" applyBorder="1" applyAlignment="1" applyProtection="1">
      <alignment horizontal="center" vertical="center" wrapText="1"/>
      <protection locked="0"/>
    </xf>
    <xf numFmtId="0" fontId="9" fillId="2" borderId="3" xfId="2" applyFont="1" applyFill="1" applyBorder="1" applyAlignment="1" applyProtection="1">
      <alignment horizontal="center" vertical="center" wrapText="1"/>
      <protection locked="0"/>
    </xf>
    <xf numFmtId="0" fontId="17" fillId="0" borderId="28" xfId="0" applyFont="1" applyBorder="1" applyAlignment="1">
      <alignment vertical="center" wrapText="1"/>
    </xf>
    <xf numFmtId="0" fontId="8" fillId="0" borderId="0" xfId="2" applyFont="1" applyAlignment="1" applyProtection="1">
      <alignment horizontal="center" vertical="center" wrapText="1"/>
      <protection locked="0"/>
    </xf>
    <xf numFmtId="0" fontId="18" fillId="0" borderId="22" xfId="0" applyFont="1" applyBorder="1" applyAlignment="1">
      <alignment horizontal="center" vertical="center" wrapText="1"/>
    </xf>
    <xf numFmtId="0" fontId="9" fillId="2" borderId="22" xfId="2" applyFont="1" applyFill="1" applyBorder="1" applyAlignment="1" applyProtection="1">
      <alignment horizontal="center" vertical="center" wrapText="1"/>
      <protection locked="0"/>
    </xf>
    <xf numFmtId="0" fontId="26" fillId="2" borderId="22" xfId="0" applyFont="1" applyFill="1" applyBorder="1" applyAlignment="1">
      <alignment vertical="center" wrapText="1"/>
    </xf>
    <xf numFmtId="0" fontId="26" fillId="2" borderId="22" xfId="0" applyFont="1" applyFill="1" applyBorder="1" applyAlignment="1">
      <alignment horizontal="left" vertical="center" wrapText="1"/>
    </xf>
    <xf numFmtId="0" fontId="17" fillId="2" borderId="22" xfId="0" applyFont="1" applyFill="1" applyBorder="1" applyAlignment="1">
      <alignment vertical="center" wrapText="1"/>
    </xf>
    <xf numFmtId="0" fontId="17" fillId="0" borderId="30" xfId="0" applyFont="1" applyBorder="1" applyAlignment="1">
      <alignment vertical="center" wrapText="1"/>
    </xf>
    <xf numFmtId="0" fontId="17" fillId="0" borderId="17" xfId="0" applyFont="1" applyBorder="1" applyAlignment="1">
      <alignment vertical="center"/>
    </xf>
    <xf numFmtId="0" fontId="17" fillId="0" borderId="17" xfId="0" applyFont="1" applyBorder="1" applyAlignment="1">
      <alignment vertical="center" wrapText="1"/>
    </xf>
    <xf numFmtId="0" fontId="30" fillId="2" borderId="3" xfId="0" applyFont="1" applyFill="1" applyBorder="1" applyAlignment="1">
      <alignment horizontal="center" vertical="center" wrapText="1"/>
    </xf>
    <xf numFmtId="0" fontId="26" fillId="0" borderId="3" xfId="0" applyFont="1" applyBorder="1" applyAlignment="1">
      <alignment vertical="center" wrapText="1"/>
    </xf>
    <xf numFmtId="0" fontId="26" fillId="0" borderId="3" xfId="0" applyFont="1" applyBorder="1" applyAlignment="1">
      <alignment horizontal="left" vertical="center" wrapText="1"/>
    </xf>
    <xf numFmtId="0" fontId="17" fillId="2" borderId="3" xfId="0" applyFont="1" applyFill="1" applyBorder="1" applyAlignment="1">
      <alignment vertical="center" wrapText="1"/>
    </xf>
    <xf numFmtId="0" fontId="30" fillId="2" borderId="22" xfId="0" applyFont="1" applyFill="1" applyBorder="1" applyAlignment="1">
      <alignment horizontal="center" vertical="center" wrapText="1"/>
    </xf>
    <xf numFmtId="0" fontId="28" fillId="2" borderId="22" xfId="2" applyFont="1" applyFill="1" applyBorder="1" applyAlignment="1" applyProtection="1">
      <alignment horizontal="center" vertical="center" wrapText="1"/>
      <protection locked="0"/>
    </xf>
    <xf numFmtId="0" fontId="26" fillId="0" borderId="22" xfId="0" applyFont="1" applyBorder="1" applyAlignment="1">
      <alignment horizontal="center" vertical="center" wrapText="1"/>
    </xf>
    <xf numFmtId="0" fontId="26" fillId="0" borderId="22" xfId="0" applyFont="1" applyBorder="1" applyAlignment="1">
      <alignment horizontal="left" vertical="center" wrapText="1"/>
    </xf>
    <xf numFmtId="0" fontId="17" fillId="0" borderId="22" xfId="0" applyFont="1" applyBorder="1" applyAlignment="1">
      <alignment vertical="center" wrapText="1"/>
    </xf>
    <xf numFmtId="0" fontId="26" fillId="0" borderId="3" xfId="2" applyFont="1" applyBorder="1" applyAlignment="1">
      <alignment horizontal="center" vertical="center" wrapText="1" indent="1"/>
    </xf>
    <xf numFmtId="0" fontId="30" fillId="0" borderId="22" xfId="0" applyFont="1" applyBorder="1" applyAlignment="1">
      <alignment horizontal="center" vertical="center" wrapText="1"/>
    </xf>
    <xf numFmtId="0" fontId="8" fillId="0" borderId="22" xfId="2" applyFont="1" applyBorder="1" applyAlignment="1">
      <alignment horizontal="center" vertical="center" wrapText="1"/>
    </xf>
    <xf numFmtId="0" fontId="0" fillId="0" borderId="22" xfId="0" applyBorder="1"/>
    <xf numFmtId="0" fontId="5" fillId="0" borderId="22" xfId="2" applyBorder="1" applyAlignment="1" applyProtection="1">
      <alignment horizontal="center" vertical="center" wrapText="1"/>
      <protection locked="0"/>
    </xf>
    <xf numFmtId="0" fontId="27" fillId="0" borderId="22" xfId="2" applyFont="1" applyBorder="1" applyAlignment="1" applyProtection="1">
      <alignment horizontal="center" vertical="center" wrapText="1"/>
      <protection locked="0"/>
    </xf>
    <xf numFmtId="0" fontId="26" fillId="0" borderId="22" xfId="0" applyFont="1" applyBorder="1" applyAlignment="1">
      <alignment horizontal="center" vertical="center"/>
    </xf>
    <xf numFmtId="0" fontId="18" fillId="0" borderId="17" xfId="0" applyFont="1" applyBorder="1" applyAlignment="1">
      <alignment horizontal="center" vertical="center" wrapText="1"/>
    </xf>
    <xf numFmtId="0" fontId="26" fillId="0" borderId="17" xfId="0" applyFont="1" applyBorder="1" applyAlignment="1">
      <alignment vertical="center" wrapText="1"/>
    </xf>
    <xf numFmtId="0" fontId="26" fillId="0" borderId="17" xfId="0" applyFont="1" applyBorder="1" applyAlignment="1">
      <alignment horizontal="left" vertical="center" wrapText="1"/>
    </xf>
    <xf numFmtId="0" fontId="8" fillId="0" borderId="22" xfId="0" applyFont="1" applyBorder="1" applyAlignment="1">
      <alignment horizontal="left" vertical="center" wrapText="1"/>
    </xf>
    <xf numFmtId="0" fontId="26" fillId="2" borderId="51" xfId="0" applyFont="1" applyFill="1" applyBorder="1" applyAlignment="1">
      <alignment horizontal="center" vertical="center" wrapText="1"/>
    </xf>
    <xf numFmtId="0" fontId="9" fillId="2" borderId="51" xfId="2" applyFont="1" applyFill="1" applyBorder="1" applyAlignment="1" applyProtection="1">
      <alignment horizontal="center" vertical="center" wrapText="1"/>
      <protection locked="0"/>
    </xf>
    <xf numFmtId="0" fontId="26" fillId="2" borderId="51" xfId="0" applyFont="1" applyFill="1" applyBorder="1" applyAlignment="1">
      <alignment horizontal="left" vertical="center" wrapText="1"/>
    </xf>
    <xf numFmtId="0" fontId="8" fillId="0" borderId="40" xfId="2" applyFont="1" applyBorder="1" applyAlignment="1" applyProtection="1">
      <alignment horizontal="center" vertical="center" wrapText="1"/>
      <protection locked="0"/>
    </xf>
    <xf numFmtId="0" fontId="17" fillId="0" borderId="51" xfId="0" applyFont="1" applyBorder="1" applyAlignment="1">
      <alignment vertical="center"/>
    </xf>
    <xf numFmtId="0" fontId="17" fillId="0" borderId="51" xfId="0" applyFont="1" applyBorder="1" applyAlignment="1">
      <alignment vertical="center" wrapText="1"/>
    </xf>
    <xf numFmtId="0" fontId="30" fillId="2" borderId="51" xfId="0" applyFont="1" applyFill="1" applyBorder="1" applyAlignment="1">
      <alignment horizontal="center" vertical="center" wrapText="1"/>
    </xf>
    <xf numFmtId="0" fontId="26" fillId="0" borderId="51" xfId="0" applyFont="1" applyBorder="1" applyAlignment="1">
      <alignment horizontal="center" vertical="center" wrapText="1"/>
    </xf>
    <xf numFmtId="0" fontId="26" fillId="0" borderId="51" xfId="0" applyFont="1" applyBorder="1" applyAlignment="1">
      <alignment horizontal="right" vertical="center" wrapText="1"/>
    </xf>
    <xf numFmtId="0" fontId="26" fillId="0" borderId="51" xfId="0" applyFont="1" applyBorder="1" applyAlignment="1">
      <alignment vertical="center" wrapText="1"/>
    </xf>
    <xf numFmtId="0" fontId="26" fillId="0" borderId="51" xfId="0" applyFont="1" applyBorder="1" applyAlignment="1">
      <alignment horizontal="left" vertical="center" wrapText="1"/>
    </xf>
    <xf numFmtId="0" fontId="17" fillId="2" borderId="51" xfId="0" applyFont="1" applyFill="1" applyBorder="1" applyAlignment="1">
      <alignment vertical="center" wrapText="1"/>
    </xf>
    <xf numFmtId="0" fontId="17" fillId="0" borderId="17" xfId="0" applyFont="1" applyBorder="1"/>
    <xf numFmtId="0" fontId="17" fillId="0" borderId="22" xfId="0" applyFont="1" applyBorder="1" applyAlignment="1">
      <alignment vertical="center"/>
    </xf>
    <xf numFmtId="0" fontId="26" fillId="0" borderId="17" xfId="0" applyFont="1" applyBorder="1" applyAlignment="1">
      <alignment horizontal="center" vertical="center" wrapText="1"/>
    </xf>
    <xf numFmtId="0" fontId="28" fillId="2" borderId="3" xfId="2" applyFont="1" applyFill="1" applyBorder="1" applyAlignment="1" applyProtection="1">
      <alignment horizontal="left" vertical="center" wrapText="1"/>
      <protection locked="0"/>
    </xf>
    <xf numFmtId="0" fontId="28" fillId="2" borderId="3" xfId="2" applyFont="1" applyFill="1" applyBorder="1" applyAlignment="1" applyProtection="1">
      <alignment horizontal="center" vertical="center" wrapText="1"/>
      <protection locked="0"/>
    </xf>
    <xf numFmtId="0" fontId="32" fillId="0" borderId="0" xfId="2" applyFont="1" applyAlignment="1" applyProtection="1">
      <alignment vertical="center"/>
      <protection locked="0"/>
    </xf>
    <xf numFmtId="0" fontId="5" fillId="0" borderId="0" xfId="2" applyAlignment="1" applyProtection="1">
      <alignment horizontal="center" vertical="center"/>
      <protection locked="0"/>
    </xf>
    <xf numFmtId="0" fontId="5" fillId="0" borderId="0" xfId="2" applyAlignment="1" applyProtection="1">
      <alignment horizontal="left" vertical="center"/>
      <protection locked="0"/>
    </xf>
    <xf numFmtId="0" fontId="27" fillId="0" borderId="0" xfId="2" applyFont="1" applyAlignment="1" applyProtection="1">
      <alignment horizontal="center" vertical="center"/>
      <protection locked="0"/>
    </xf>
    <xf numFmtId="0" fontId="27" fillId="0" borderId="0" xfId="2" applyFont="1" applyAlignment="1" applyProtection="1">
      <alignment horizontal="left" vertical="center"/>
      <protection locked="0"/>
    </xf>
    <xf numFmtId="0" fontId="27" fillId="0" borderId="0" xfId="2" applyFont="1" applyAlignment="1" applyProtection="1">
      <alignment vertical="center"/>
      <protection locked="0"/>
    </xf>
    <xf numFmtId="0" fontId="0" fillId="0" borderId="17" xfId="0" applyBorder="1" applyAlignment="1">
      <alignment vertical="center"/>
    </xf>
    <xf numFmtId="0" fontId="0" fillId="0" borderId="3" xfId="0" applyBorder="1" applyAlignment="1">
      <alignment vertical="center"/>
    </xf>
    <xf numFmtId="0" fontId="0" fillId="22" borderId="0" xfId="0" applyFill="1"/>
    <xf numFmtId="0" fontId="35" fillId="22" borderId="0" xfId="0" applyFont="1" applyFill="1" applyAlignment="1">
      <alignment vertical="center" wrapText="1"/>
    </xf>
    <xf numFmtId="0" fontId="17" fillId="23" borderId="0" xfId="0" applyFont="1" applyFill="1"/>
    <xf numFmtId="0" fontId="17" fillId="22" borderId="0" xfId="0" applyFont="1" applyFill="1"/>
    <xf numFmtId="0" fontId="17" fillId="24" borderId="0" xfId="0" applyFont="1" applyFill="1"/>
    <xf numFmtId="0" fontId="17" fillId="25" borderId="0" xfId="0" applyFont="1" applyFill="1"/>
    <xf numFmtId="0" fontId="17" fillId="26" borderId="0" xfId="0" applyFont="1" applyFill="1"/>
    <xf numFmtId="0" fontId="33" fillId="22" borderId="0" xfId="3" applyFill="1"/>
    <xf numFmtId="0" fontId="19" fillId="0" borderId="0" xfId="0" applyFont="1" applyBorder="1" applyAlignment="1">
      <alignment horizontal="center" vertical="center" wrapText="1"/>
    </xf>
    <xf numFmtId="0" fontId="6" fillId="2" borderId="0" xfId="0" applyFont="1" applyFill="1" applyBorder="1" applyAlignment="1">
      <alignment horizontal="center" vertical="center" wrapText="1"/>
    </xf>
    <xf numFmtId="0" fontId="17" fillId="0" borderId="0" xfId="0" applyFont="1"/>
    <xf numFmtId="0" fontId="36" fillId="0" borderId="18" xfId="0" applyFont="1" applyBorder="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7" fillId="12" borderId="3" xfId="0" applyFont="1" applyFill="1" applyBorder="1" applyAlignment="1">
      <alignment horizontal="center" vertical="center" wrapText="1"/>
    </xf>
    <xf numFmtId="0" fontId="17" fillId="0" borderId="3" xfId="0" applyFont="1" applyBorder="1" applyAlignment="1">
      <alignment horizontal="center" vertical="top"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9" fillId="0" borderId="0" xfId="0" applyFont="1" applyBorder="1" applyAlignment="1">
      <alignment horizontal="center" vertical="center"/>
    </xf>
    <xf numFmtId="0" fontId="17" fillId="0" borderId="0" xfId="0" applyFont="1" applyAlignment="1">
      <alignment horizontal="center"/>
    </xf>
    <xf numFmtId="0" fontId="14" fillId="0" borderId="3" xfId="0" applyFont="1" applyBorder="1"/>
    <xf numFmtId="0" fontId="14" fillId="4" borderId="3" xfId="0" applyFont="1" applyFill="1" applyBorder="1" applyAlignment="1">
      <alignment vertical="center" textRotation="90" wrapText="1"/>
    </xf>
    <xf numFmtId="0" fontId="2" fillId="8" borderId="3" xfId="0" applyFont="1" applyFill="1" applyBorder="1" applyAlignment="1">
      <alignment vertical="center" textRotation="90" wrapText="1"/>
    </xf>
    <xf numFmtId="0" fontId="2" fillId="4" borderId="3" xfId="0" applyFont="1" applyFill="1" applyBorder="1" applyAlignment="1">
      <alignment vertical="center" textRotation="90" wrapText="1"/>
    </xf>
    <xf numFmtId="17" fontId="14" fillId="0" borderId="3" xfId="0" applyNumberFormat="1" applyFont="1" applyBorder="1" applyAlignment="1">
      <alignment vertical="center" wrapText="1"/>
    </xf>
    <xf numFmtId="0" fontId="14" fillId="0" borderId="55" xfId="0" applyFont="1" applyBorder="1" applyAlignment="1">
      <alignment horizontal="center" vertical="center" wrapText="1"/>
    </xf>
    <xf numFmtId="0" fontId="14" fillId="0" borderId="55" xfId="0" applyFont="1" applyBorder="1" applyAlignment="1">
      <alignment vertical="top" wrapText="1"/>
    </xf>
    <xf numFmtId="0" fontId="14" fillId="0" borderId="55" xfId="0" applyFont="1" applyBorder="1" applyAlignment="1">
      <alignment vertical="center" wrapText="1"/>
    </xf>
    <xf numFmtId="0" fontId="14" fillId="6" borderId="56" xfId="0" applyFont="1" applyFill="1" applyBorder="1" applyAlignment="1">
      <alignment horizontal="center" vertical="center" textRotation="90" wrapText="1"/>
    </xf>
    <xf numFmtId="0" fontId="14" fillId="0" borderId="57" xfId="0" applyFont="1" applyBorder="1" applyAlignment="1">
      <alignment horizontal="center" vertical="center" textRotation="90" wrapText="1"/>
    </xf>
    <xf numFmtId="164" fontId="14" fillId="0" borderId="3" xfId="0" applyNumberFormat="1" applyFont="1" applyBorder="1" applyAlignment="1">
      <alignment horizontal="left" vertical="top" wrapText="1"/>
    </xf>
    <xf numFmtId="164" fontId="14" fillId="0" borderId="3" xfId="0" applyNumberFormat="1" applyFont="1" applyBorder="1" applyAlignment="1">
      <alignment horizontal="center" vertical="top" wrapText="1"/>
    </xf>
    <xf numFmtId="0" fontId="14" fillId="7" borderId="3" xfId="0" applyFont="1" applyFill="1" applyBorder="1" applyAlignment="1">
      <alignment horizontal="center" vertical="center" textRotation="90" wrapText="1"/>
    </xf>
    <xf numFmtId="0" fontId="14" fillId="0" borderId="58" xfId="0" applyFont="1" applyBorder="1" applyAlignment="1">
      <alignment horizontal="left" vertical="center" wrapText="1"/>
    </xf>
    <xf numFmtId="0" fontId="14" fillId="6" borderId="3" xfId="0" applyFont="1" applyFill="1" applyBorder="1" applyAlignment="1">
      <alignment vertical="center" textRotation="90"/>
    </xf>
    <xf numFmtId="0" fontId="14" fillId="0" borderId="59" xfId="0" applyFont="1" applyBorder="1" applyAlignment="1">
      <alignment vertical="center" wrapText="1"/>
    </xf>
    <xf numFmtId="0" fontId="14" fillId="7" borderId="3" xfId="0" applyFont="1" applyFill="1" applyBorder="1" applyAlignment="1">
      <alignment horizontal="center" vertical="center" textRotation="90"/>
    </xf>
    <xf numFmtId="0" fontId="14" fillId="0" borderId="60" xfId="0" applyFont="1" applyBorder="1" applyAlignment="1">
      <alignment vertical="top" wrapText="1"/>
    </xf>
    <xf numFmtId="0" fontId="14" fillId="6" borderId="3" xfId="0" applyFont="1" applyFill="1" applyBorder="1" applyAlignment="1">
      <alignment vertical="center" textRotation="90" wrapText="1"/>
    </xf>
    <xf numFmtId="0" fontId="14" fillId="0" borderId="17" xfId="0" applyFont="1" applyBorder="1" applyAlignment="1">
      <alignment horizontal="center" vertical="center" wrapText="1"/>
    </xf>
    <xf numFmtId="0" fontId="14" fillId="0" borderId="17" xfId="0" applyFont="1" applyBorder="1" applyAlignment="1">
      <alignment vertical="center" wrapText="1"/>
    </xf>
    <xf numFmtId="0" fontId="14" fillId="0" borderId="17" xfId="0" applyFont="1" applyBorder="1" applyAlignment="1">
      <alignment horizontal="left" vertical="top" wrapText="1"/>
    </xf>
    <xf numFmtId="0" fontId="14" fillId="6" borderId="17" xfId="0" applyFont="1" applyFill="1" applyBorder="1" applyAlignment="1">
      <alignment vertical="center" textRotation="90" wrapText="1"/>
    </xf>
    <xf numFmtId="0" fontId="14" fillId="0" borderId="17" xfId="0" applyFont="1" applyBorder="1" applyAlignment="1">
      <alignment horizontal="center" vertical="top" wrapText="1"/>
    </xf>
    <xf numFmtId="0" fontId="14" fillId="0" borderId="17" xfId="0" applyFont="1" applyBorder="1" applyAlignment="1">
      <alignment horizontal="left" vertical="center" wrapText="1"/>
    </xf>
    <xf numFmtId="164" fontId="14" fillId="0" borderId="17" xfId="0" applyNumberFormat="1" applyFont="1" applyBorder="1" applyAlignment="1">
      <alignment horizontal="center" vertical="center" wrapText="1"/>
    </xf>
    <xf numFmtId="0" fontId="2" fillId="0" borderId="61"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6" xfId="0" applyFont="1" applyBorder="1" applyAlignment="1">
      <alignment vertical="center" wrapText="1"/>
    </xf>
    <xf numFmtId="0" fontId="2" fillId="0" borderId="56" xfId="0" applyFont="1" applyBorder="1" applyAlignment="1">
      <alignment horizontal="left" vertical="center" wrapText="1"/>
    </xf>
    <xf numFmtId="0" fontId="2" fillId="0" borderId="3" xfId="0" applyFont="1" applyBorder="1"/>
    <xf numFmtId="0" fontId="2" fillId="0" borderId="56" xfId="0" applyFont="1" applyBorder="1" applyAlignment="1">
      <alignment vertical="top" wrapText="1"/>
    </xf>
    <xf numFmtId="164" fontId="2" fillId="0" borderId="56" xfId="0" applyNumberFormat="1" applyFont="1" applyBorder="1" applyAlignment="1">
      <alignment horizontal="center" vertical="center" wrapText="1"/>
    </xf>
    <xf numFmtId="0" fontId="2" fillId="0" borderId="61" xfId="0" applyFont="1" applyBorder="1" applyAlignment="1">
      <alignment vertical="center" wrapText="1"/>
    </xf>
    <xf numFmtId="0" fontId="14" fillId="0" borderId="8" xfId="0" applyFont="1" applyBorder="1" applyAlignment="1">
      <alignment horizontal="center" vertical="center" wrapText="1"/>
    </xf>
    <xf numFmtId="0" fontId="14" fillId="0" borderId="8" xfId="0" applyFont="1" applyBorder="1" applyAlignment="1">
      <alignment horizontal="left" vertical="center" wrapText="1"/>
    </xf>
    <xf numFmtId="0" fontId="14" fillId="0" borderId="0" xfId="0" applyFont="1" applyAlignment="1">
      <alignment horizontal="center" vertical="center" wrapText="1"/>
    </xf>
    <xf numFmtId="17" fontId="14" fillId="0" borderId="3" xfId="0" applyNumberFormat="1" applyFont="1" applyBorder="1" applyAlignment="1">
      <alignment horizontal="center" vertical="center" wrapText="1"/>
    </xf>
    <xf numFmtId="0" fontId="38" fillId="0" borderId="59" xfId="0" applyFont="1" applyBorder="1" applyAlignment="1">
      <alignment horizontal="center" vertical="center" wrapText="1"/>
    </xf>
    <xf numFmtId="0" fontId="14" fillId="0" borderId="59" xfId="0" applyFont="1" applyBorder="1" applyAlignment="1">
      <alignment horizontal="center" vertical="center" wrapText="1"/>
    </xf>
    <xf numFmtId="0" fontId="38" fillId="0" borderId="59" xfId="0" applyFont="1" applyBorder="1" applyAlignment="1">
      <alignment horizontal="left" vertical="center" wrapText="1"/>
    </xf>
    <xf numFmtId="0" fontId="14" fillId="27" borderId="59" xfId="0" applyFont="1" applyFill="1" applyBorder="1" applyAlignment="1">
      <alignment horizontal="center" vertical="center" textRotation="90" wrapText="1"/>
    </xf>
    <xf numFmtId="165" fontId="14" fillId="0" borderId="59" xfId="0" applyNumberFormat="1" applyFont="1" applyBorder="1" applyAlignment="1">
      <alignment vertical="center" wrapText="1"/>
    </xf>
    <xf numFmtId="0" fontId="38" fillId="0" borderId="59" xfId="0" applyFont="1" applyBorder="1" applyAlignment="1">
      <alignment vertical="center" wrapText="1"/>
    </xf>
    <xf numFmtId="0" fontId="14" fillId="0" borderId="59" xfId="0" applyFont="1" applyBorder="1" applyAlignment="1">
      <alignment vertical="center"/>
    </xf>
    <xf numFmtId="0" fontId="14" fillId="0" borderId="63" xfId="0" applyFont="1" applyBorder="1" applyAlignment="1">
      <alignment vertical="center" wrapText="1"/>
    </xf>
    <xf numFmtId="0" fontId="14" fillId="0" borderId="63" xfId="0" applyFont="1" applyBorder="1" applyAlignment="1">
      <alignment horizontal="center" vertical="center" wrapText="1"/>
    </xf>
    <xf numFmtId="0" fontId="14" fillId="0" borderId="63" xfId="0" applyFont="1" applyBorder="1" applyAlignment="1">
      <alignment horizontal="left" vertical="center" wrapText="1"/>
    </xf>
    <xf numFmtId="0" fontId="14" fillId="7" borderId="63" xfId="0" applyFont="1" applyFill="1" applyBorder="1" applyAlignment="1">
      <alignment horizontal="center" vertical="center" textRotation="90" wrapText="1"/>
    </xf>
    <xf numFmtId="0" fontId="14" fillId="0" borderId="63" xfId="0" applyFont="1" applyBorder="1" applyAlignment="1">
      <alignment horizontal="center" vertical="top" wrapText="1"/>
    </xf>
    <xf numFmtId="164" fontId="14" fillId="0" borderId="63" xfId="0" applyNumberFormat="1" applyFont="1" applyBorder="1" applyAlignment="1">
      <alignment horizontal="center" vertical="center" wrapText="1"/>
    </xf>
    <xf numFmtId="164" fontId="14" fillId="0" borderId="63" xfId="0" applyNumberFormat="1" applyFont="1" applyBorder="1" applyAlignment="1">
      <alignment vertical="center" wrapText="1"/>
    </xf>
    <xf numFmtId="0" fontId="14" fillId="4" borderId="3" xfId="0" applyFont="1" applyFill="1" applyBorder="1" applyAlignment="1">
      <alignment vertical="center" textRotation="90"/>
    </xf>
    <xf numFmtId="0" fontId="14" fillId="0" borderId="3" xfId="0" applyFont="1" applyBorder="1" applyAlignment="1">
      <alignment wrapText="1"/>
    </xf>
    <xf numFmtId="0" fontId="14" fillId="0" borderId="64" xfId="0" applyFont="1" applyBorder="1" applyAlignment="1">
      <alignment horizontal="center" vertical="center" wrapText="1"/>
    </xf>
    <xf numFmtId="15" fontId="3" fillId="0" borderId="3" xfId="0" applyNumberFormat="1" applyFont="1" applyBorder="1" applyAlignment="1">
      <alignment vertical="center"/>
    </xf>
    <xf numFmtId="0" fontId="1" fillId="3" borderId="8" xfId="0" applyFont="1" applyFill="1" applyBorder="1" applyAlignment="1">
      <alignment vertical="center" textRotation="90" wrapText="1"/>
    </xf>
    <xf numFmtId="0" fontId="14" fillId="6" borderId="3" xfId="0" applyFont="1" applyFill="1" applyBorder="1" applyAlignment="1">
      <alignment horizontal="center" textRotation="90"/>
    </xf>
    <xf numFmtId="0" fontId="14" fillId="6" borderId="3" xfId="0" applyFont="1" applyFill="1" applyBorder="1" applyAlignment="1">
      <alignment horizontal="center" textRotation="90"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3" xfId="0" applyFont="1" applyBorder="1"/>
    <xf numFmtId="0" fontId="14" fillId="0" borderId="3" xfId="0" applyFont="1" applyBorder="1" applyAlignment="1">
      <alignment horizontal="left" vertical="center" wrapText="1"/>
    </xf>
    <xf numFmtId="0" fontId="16" fillId="0" borderId="3" xfId="0" applyFont="1" applyBorder="1" applyAlignment="1">
      <alignment horizontal="center" vertical="center" textRotation="90"/>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8"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vertical="center"/>
    </xf>
    <xf numFmtId="0" fontId="0" fillId="22" borderId="0" xfId="0" applyFill="1" applyAlignment="1">
      <alignment horizontal="center"/>
    </xf>
    <xf numFmtId="0" fontId="34" fillId="22" borderId="0" xfId="0" applyFont="1" applyFill="1" applyAlignment="1">
      <alignment horizontal="center" vertical="center" wrapText="1"/>
    </xf>
    <xf numFmtId="0" fontId="35" fillId="22" borderId="0" xfId="0" applyFont="1" applyFill="1" applyAlignment="1">
      <alignment horizontal="lef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4" fillId="0" borderId="3" xfId="0" applyFont="1" applyBorder="1" applyAlignment="1">
      <alignment horizontal="center"/>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textRotation="1" wrapText="1"/>
    </xf>
    <xf numFmtId="0" fontId="3" fillId="11" borderId="3"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right" vertical="center"/>
    </xf>
    <xf numFmtId="0" fontId="1" fillId="10" borderId="3"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17" xfId="0" applyFont="1" applyBorder="1" applyAlignment="1">
      <alignment horizontal="center" vertical="center" wrapText="1"/>
    </xf>
    <xf numFmtId="0" fontId="15" fillId="2" borderId="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36" fillId="0" borderId="2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19" fillId="0" borderId="2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22" xfId="0" applyFont="1" applyBorder="1" applyAlignment="1">
      <alignment horizontal="center" vertical="center" wrapText="1"/>
    </xf>
    <xf numFmtId="0" fontId="22" fillId="2" borderId="15" xfId="0" applyFont="1" applyFill="1" applyBorder="1" applyAlignment="1" applyProtection="1">
      <alignment horizontal="center" vertical="center" wrapText="1"/>
      <protection locked="0"/>
    </xf>
    <xf numFmtId="0" fontId="22" fillId="2" borderId="31"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2" borderId="0" xfId="0" applyFont="1" applyFill="1" applyAlignment="1" applyProtection="1">
      <alignment horizontal="center" vertical="center" wrapText="1"/>
      <protection locked="0"/>
    </xf>
    <xf numFmtId="0" fontId="22" fillId="2" borderId="20" xfId="0" applyFont="1" applyFill="1" applyBorder="1" applyAlignment="1" applyProtection="1">
      <alignment horizontal="center" vertical="center" wrapText="1"/>
      <protection locked="0"/>
    </xf>
    <xf numFmtId="0" fontId="22" fillId="2" borderId="35" xfId="0" applyFont="1" applyFill="1" applyBorder="1" applyAlignment="1" applyProtection="1">
      <alignment horizontal="center" vertical="center" wrapText="1"/>
      <protection locked="0"/>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7" borderId="37" xfId="2" applyFont="1" applyFill="1" applyBorder="1" applyAlignment="1">
      <alignment horizontal="center" vertical="center" textRotation="90" wrapText="1"/>
    </xf>
    <xf numFmtId="0" fontId="3" fillId="17" borderId="40" xfId="2" applyFont="1" applyFill="1" applyBorder="1" applyAlignment="1">
      <alignment horizontal="center" vertical="center" textRotation="90" wrapText="1"/>
    </xf>
    <xf numFmtId="0" fontId="3" fillId="18" borderId="17" xfId="2" applyFont="1" applyFill="1" applyBorder="1" applyAlignment="1">
      <alignment horizontal="center" vertical="center" wrapText="1"/>
    </xf>
    <xf numFmtId="0" fontId="3" fillId="18" borderId="3" xfId="2" applyFont="1" applyFill="1" applyBorder="1" applyAlignment="1">
      <alignment horizontal="center" vertical="center" wrapText="1"/>
    </xf>
    <xf numFmtId="0" fontId="9" fillId="19" borderId="31" xfId="2" applyFont="1" applyFill="1" applyBorder="1" applyAlignment="1">
      <alignment horizontal="center" vertical="center" wrapText="1"/>
    </xf>
    <xf numFmtId="0" fontId="9" fillId="19" borderId="0" xfId="2" applyFont="1" applyFill="1" applyAlignment="1">
      <alignment horizontal="center" vertical="center" wrapText="1"/>
    </xf>
    <xf numFmtId="0" fontId="9" fillId="19" borderId="43" xfId="2" applyFont="1" applyFill="1" applyBorder="1" applyAlignment="1">
      <alignment horizontal="center" vertical="center" wrapText="1"/>
    </xf>
    <xf numFmtId="0" fontId="9" fillId="20" borderId="38" xfId="2" applyFont="1" applyFill="1" applyBorder="1" applyAlignment="1">
      <alignment horizontal="center" vertical="center" wrapText="1"/>
    </xf>
    <xf numFmtId="0" fontId="9" fillId="20" borderId="31" xfId="2" applyFont="1" applyFill="1" applyBorder="1" applyAlignment="1">
      <alignment horizontal="center" vertical="center" wrapText="1"/>
    </xf>
    <xf numFmtId="0" fontId="9" fillId="20" borderId="41" xfId="2" applyFont="1" applyFill="1" applyBorder="1" applyAlignment="1">
      <alignment horizontal="center" vertical="center" wrapText="1"/>
    </xf>
    <xf numFmtId="0" fontId="9" fillId="20" borderId="0" xfId="2" applyFont="1" applyFill="1" applyAlignment="1">
      <alignment horizontal="center" vertical="center" wrapText="1"/>
    </xf>
    <xf numFmtId="0" fontId="9" fillId="20" borderId="42" xfId="2" applyFont="1" applyFill="1" applyBorder="1" applyAlignment="1">
      <alignment horizontal="center" vertical="center" wrapText="1"/>
    </xf>
    <xf numFmtId="0" fontId="9" fillId="20" borderId="43" xfId="2" applyFont="1" applyFill="1" applyBorder="1" applyAlignment="1">
      <alignment horizontal="center" vertical="center" wrapText="1"/>
    </xf>
    <xf numFmtId="0" fontId="3" fillId="16" borderId="45" xfId="2" applyFont="1" applyFill="1" applyBorder="1" applyAlignment="1">
      <alignment horizontal="center" vertical="center" textRotation="90" wrapText="1"/>
    </xf>
    <xf numFmtId="0" fontId="3" fillId="16" borderId="46" xfId="2" applyFont="1" applyFill="1" applyBorder="1" applyAlignment="1">
      <alignment horizontal="center" vertical="center" textRotation="90" wrapText="1"/>
    </xf>
    <xf numFmtId="0" fontId="3" fillId="13" borderId="36" xfId="2" applyFont="1" applyFill="1" applyBorder="1" applyAlignment="1">
      <alignment horizontal="center" vertical="center" wrapText="1"/>
    </xf>
    <xf numFmtId="0" fontId="3" fillId="13" borderId="39" xfId="2" applyFont="1" applyFill="1" applyBorder="1" applyAlignment="1">
      <alignment horizontal="center" vertical="center" wrapText="1"/>
    </xf>
    <xf numFmtId="0" fontId="3" fillId="13" borderId="37" xfId="2" applyFont="1" applyFill="1" applyBorder="1" applyAlignment="1">
      <alignment horizontal="center" vertical="center" wrapText="1"/>
    </xf>
    <xf numFmtId="0" fontId="3" fillId="13" borderId="40" xfId="2" applyFont="1" applyFill="1" applyBorder="1" applyAlignment="1">
      <alignment horizontal="center" vertical="center" wrapText="1"/>
    </xf>
    <xf numFmtId="0" fontId="3" fillId="14" borderId="17" xfId="2" applyFont="1" applyFill="1" applyBorder="1" applyAlignment="1">
      <alignment horizontal="center" vertical="center" wrapText="1"/>
    </xf>
    <xf numFmtId="0" fontId="3" fillId="14" borderId="3" xfId="2" applyFont="1" applyFill="1" applyBorder="1" applyAlignment="1">
      <alignment horizontal="center" vertical="center" wrapText="1"/>
    </xf>
    <xf numFmtId="0" fontId="3" fillId="14" borderId="37" xfId="2" applyFont="1" applyFill="1" applyBorder="1" applyAlignment="1">
      <alignment horizontal="center" vertical="center" wrapText="1"/>
    </xf>
    <xf numFmtId="0" fontId="3" fillId="14" borderId="40" xfId="2" applyFont="1" applyFill="1" applyBorder="1" applyAlignment="1">
      <alignment horizontal="center" vertical="center" wrapText="1"/>
    </xf>
    <xf numFmtId="0" fontId="9" fillId="0" borderId="25" xfId="2" applyFont="1" applyBorder="1" applyAlignment="1" applyProtection="1">
      <alignment horizontal="center" vertical="center" textRotation="90"/>
      <protection locked="0"/>
    </xf>
    <xf numFmtId="0" fontId="9" fillId="0" borderId="27" xfId="2" applyFont="1" applyBorder="1" applyAlignment="1" applyProtection="1">
      <alignment horizontal="center" vertical="center" textRotation="90"/>
      <protection locked="0"/>
    </xf>
    <xf numFmtId="0" fontId="9" fillId="0" borderId="29" xfId="2" applyFont="1" applyBorder="1" applyAlignment="1" applyProtection="1">
      <alignment horizontal="center" vertical="center" textRotation="90"/>
      <protection locked="0"/>
    </xf>
    <xf numFmtId="0" fontId="9" fillId="0" borderId="17" xfId="2" applyFont="1" applyBorder="1" applyAlignment="1" applyProtection="1">
      <alignment horizontal="center" vertical="center" textRotation="90"/>
      <protection locked="0"/>
    </xf>
    <xf numFmtId="0" fontId="9" fillId="0" borderId="3" xfId="2" applyFont="1" applyBorder="1" applyAlignment="1" applyProtection="1">
      <alignment horizontal="center" vertical="center" textRotation="90"/>
      <protection locked="0"/>
    </xf>
    <xf numFmtId="0" fontId="9" fillId="0" borderId="22" xfId="2" applyFont="1" applyBorder="1" applyAlignment="1" applyProtection="1">
      <alignment horizontal="center" vertical="center" textRotation="90"/>
      <protection locked="0"/>
    </xf>
    <xf numFmtId="0" fontId="8" fillId="0" borderId="17"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22" xfId="2" applyFont="1" applyBorder="1" applyAlignment="1" applyProtection="1">
      <alignment horizontal="center" vertical="center" wrapText="1"/>
      <protection locked="0"/>
    </xf>
    <xf numFmtId="0" fontId="9" fillId="0" borderId="47" xfId="2" applyFont="1" applyBorder="1" applyAlignment="1" applyProtection="1">
      <alignment horizontal="center" vertical="center" textRotation="90"/>
      <protection locked="0"/>
    </xf>
    <xf numFmtId="0" fontId="9" fillId="0" borderId="8" xfId="2" applyFont="1" applyBorder="1" applyAlignment="1" applyProtection="1">
      <alignment horizontal="center" vertical="center" textRotation="90"/>
      <protection locked="0"/>
    </xf>
    <xf numFmtId="0" fontId="8" fillId="0" borderId="8" xfId="2" applyFont="1" applyBorder="1" applyAlignment="1" applyProtection="1">
      <alignment horizontal="center" vertical="center" wrapText="1"/>
      <protection locked="0"/>
    </xf>
    <xf numFmtId="0" fontId="3" fillId="15" borderId="38" xfId="2" applyFont="1" applyFill="1" applyBorder="1" applyAlignment="1">
      <alignment horizontal="center" vertical="center" wrapText="1"/>
    </xf>
    <xf numFmtId="0" fontId="3" fillId="15" borderId="31" xfId="2" applyFont="1" applyFill="1" applyBorder="1" applyAlignment="1">
      <alignment horizontal="center" vertical="center" wrapText="1"/>
    </xf>
    <xf numFmtId="0" fontId="3" fillId="15" borderId="16" xfId="2" applyFont="1" applyFill="1" applyBorder="1" applyAlignment="1">
      <alignment horizontal="center" vertical="center" wrapText="1"/>
    </xf>
    <xf numFmtId="0" fontId="3" fillId="15" borderId="41" xfId="2" applyFont="1" applyFill="1" applyBorder="1" applyAlignment="1">
      <alignment horizontal="center" vertical="center" wrapText="1"/>
    </xf>
    <xf numFmtId="0" fontId="3" fillId="15" borderId="0" xfId="2" applyFont="1" applyFill="1" applyAlignment="1">
      <alignment horizontal="center" vertical="center" wrapText="1"/>
    </xf>
    <xf numFmtId="0" fontId="3" fillId="15" borderId="19" xfId="2" applyFont="1" applyFill="1" applyBorder="1" applyAlignment="1">
      <alignment horizontal="center" vertical="center" wrapText="1"/>
    </xf>
    <xf numFmtId="0" fontId="3" fillId="16" borderId="38" xfId="2" applyFont="1" applyFill="1" applyBorder="1" applyAlignment="1">
      <alignment horizontal="center" vertical="center"/>
    </xf>
    <xf numFmtId="0" fontId="3" fillId="16" borderId="31" xfId="2" applyFont="1" applyFill="1" applyBorder="1" applyAlignment="1">
      <alignment horizontal="center" vertical="center"/>
    </xf>
    <xf numFmtId="0" fontId="3" fillId="16" borderId="16" xfId="2" applyFont="1" applyFill="1" applyBorder="1" applyAlignment="1">
      <alignment horizontal="center" vertical="center"/>
    </xf>
    <xf numFmtId="0" fontId="3" fillId="16" borderId="41" xfId="2" applyFont="1" applyFill="1" applyBorder="1" applyAlignment="1">
      <alignment horizontal="center" vertical="center"/>
    </xf>
    <xf numFmtId="0" fontId="3" fillId="16" borderId="0" xfId="2" applyFont="1" applyFill="1" applyAlignment="1">
      <alignment horizontal="center" vertical="center"/>
    </xf>
    <xf numFmtId="0" fontId="3" fillId="16" borderId="19" xfId="2" applyFont="1" applyFill="1" applyBorder="1" applyAlignment="1">
      <alignment horizontal="center" vertical="center"/>
    </xf>
    <xf numFmtId="0" fontId="3" fillId="16" borderId="42" xfId="2" applyFont="1" applyFill="1" applyBorder="1" applyAlignment="1">
      <alignment horizontal="center" vertical="center"/>
    </xf>
    <xf numFmtId="0" fontId="3" fillId="16" borderId="43" xfId="2" applyFont="1" applyFill="1" applyBorder="1" applyAlignment="1">
      <alignment horizontal="center" vertical="center"/>
    </xf>
    <xf numFmtId="0" fontId="3" fillId="16" borderId="44" xfId="2" applyFont="1" applyFill="1" applyBorder="1" applyAlignment="1">
      <alignment horizontal="center" vertical="center"/>
    </xf>
    <xf numFmtId="0" fontId="9" fillId="2" borderId="25" xfId="2" applyFont="1" applyFill="1" applyBorder="1" applyAlignment="1" applyProtection="1">
      <alignment horizontal="center" vertical="center" textRotation="90"/>
      <protection locked="0"/>
    </xf>
    <xf numFmtId="0" fontId="9" fillId="2" borderId="27" xfId="2" applyFont="1" applyFill="1" applyBorder="1" applyAlignment="1" applyProtection="1">
      <alignment horizontal="center" vertical="center" textRotation="90"/>
      <protection locked="0"/>
    </xf>
    <xf numFmtId="0" fontId="9" fillId="2" borderId="29" xfId="2" applyFont="1" applyFill="1" applyBorder="1" applyAlignment="1" applyProtection="1">
      <alignment horizontal="center" vertical="center" textRotation="90"/>
      <protection locked="0"/>
    </xf>
    <xf numFmtId="0" fontId="8" fillId="2" borderId="17" xfId="2" applyFont="1" applyFill="1" applyBorder="1" applyAlignment="1" applyProtection="1">
      <alignment horizontal="center" vertical="center" wrapText="1"/>
      <protection locked="0"/>
    </xf>
    <xf numFmtId="0" fontId="8" fillId="2" borderId="3" xfId="2" applyFont="1" applyFill="1" applyBorder="1" applyAlignment="1" applyProtection="1">
      <alignment horizontal="center" vertical="center"/>
      <protection locked="0"/>
    </xf>
    <xf numFmtId="0" fontId="8" fillId="2" borderId="22" xfId="2" applyFont="1" applyFill="1" applyBorder="1" applyAlignment="1" applyProtection="1">
      <alignment horizontal="center" vertical="center"/>
      <protection locked="0"/>
    </xf>
    <xf numFmtId="0" fontId="9" fillId="0" borderId="50" xfId="2" applyFont="1" applyBorder="1" applyAlignment="1" applyProtection="1">
      <alignment horizontal="center" vertical="center" textRotation="90"/>
      <protection locked="0"/>
    </xf>
    <xf numFmtId="0" fontId="9" fillId="0" borderId="51" xfId="2" applyFont="1" applyBorder="1" applyAlignment="1" applyProtection="1">
      <alignment horizontal="center" vertical="center" textRotation="90"/>
      <protection locked="0"/>
    </xf>
    <xf numFmtId="0" fontId="8" fillId="0" borderId="51" xfId="2" applyFont="1" applyBorder="1" applyAlignment="1" applyProtection="1">
      <alignment horizontal="center" vertical="center" wrapText="1"/>
      <protection locked="0"/>
    </xf>
    <xf numFmtId="0" fontId="9" fillId="0" borderId="34" xfId="2" applyFont="1" applyBorder="1" applyAlignment="1" applyProtection="1">
      <alignment horizontal="center" vertical="center" textRotation="90"/>
      <protection locked="0"/>
    </xf>
    <xf numFmtId="0" fontId="9" fillId="0" borderId="53" xfId="2" applyFont="1" applyBorder="1" applyAlignment="1" applyProtection="1">
      <alignment horizontal="center" vertical="center" textRotation="90"/>
      <protection locked="0"/>
    </xf>
    <xf numFmtId="0" fontId="8" fillId="2" borderId="51" xfId="2" applyFont="1" applyFill="1" applyBorder="1" applyAlignment="1" applyProtection="1">
      <alignment horizontal="center" vertical="center" wrapText="1"/>
      <protection locked="0"/>
    </xf>
    <xf numFmtId="0" fontId="8" fillId="2" borderId="8" xfId="2" applyFont="1" applyFill="1" applyBorder="1" applyAlignment="1" applyProtection="1">
      <alignment horizontal="center" vertical="center"/>
      <protection locked="0"/>
    </xf>
    <xf numFmtId="0" fontId="31" fillId="2" borderId="25" xfId="2" applyFont="1" applyFill="1" applyBorder="1" applyAlignment="1" applyProtection="1">
      <alignment horizontal="center" vertical="center" textRotation="90" wrapText="1"/>
      <protection locked="0"/>
    </xf>
    <xf numFmtId="0" fontId="31" fillId="2" borderId="27" xfId="2" applyFont="1" applyFill="1" applyBorder="1" applyAlignment="1" applyProtection="1">
      <alignment horizontal="center" vertical="center" textRotation="90" wrapText="1"/>
      <protection locked="0"/>
    </xf>
    <xf numFmtId="0" fontId="31" fillId="2" borderId="29" xfId="2" applyFont="1" applyFill="1" applyBorder="1" applyAlignment="1" applyProtection="1">
      <alignment horizontal="center" vertical="center" textRotation="90" wrapText="1"/>
      <protection locked="0"/>
    </xf>
    <xf numFmtId="0" fontId="9" fillId="2" borderId="17" xfId="2" applyFont="1" applyFill="1" applyBorder="1" applyAlignment="1" applyProtection="1">
      <alignment horizontal="center" vertical="center" textRotation="90"/>
      <protection locked="0"/>
    </xf>
    <xf numFmtId="0" fontId="9" fillId="2" borderId="3" xfId="2" applyFont="1" applyFill="1" applyBorder="1" applyAlignment="1" applyProtection="1">
      <alignment horizontal="center" vertical="center" textRotation="90"/>
      <protection locked="0"/>
    </xf>
    <xf numFmtId="0" fontId="9" fillId="2" borderId="22" xfId="2" applyFont="1" applyFill="1" applyBorder="1" applyAlignment="1" applyProtection="1">
      <alignment horizontal="center" vertical="center" textRotation="90"/>
      <protection locked="0"/>
    </xf>
    <xf numFmtId="0" fontId="5" fillId="2" borderId="17" xfId="2" applyFill="1" applyBorder="1" applyAlignment="1" applyProtection="1">
      <alignment horizontal="center" vertical="center" wrapText="1"/>
      <protection locked="0"/>
    </xf>
    <xf numFmtId="0" fontId="5" fillId="2" borderId="3" xfId="2" applyFill="1" applyBorder="1" applyAlignment="1" applyProtection="1">
      <alignment horizontal="center" vertical="center" wrapText="1"/>
      <protection locked="0"/>
    </xf>
    <xf numFmtId="0" fontId="5" fillId="2" borderId="22" xfId="2" applyFill="1" applyBorder="1" applyAlignment="1" applyProtection="1">
      <alignment horizontal="center" vertical="center" wrapText="1"/>
      <protection locked="0"/>
    </xf>
    <xf numFmtId="0" fontId="8" fillId="0" borderId="51" xfId="2" applyFont="1" applyBorder="1" applyAlignment="1" applyProtection="1">
      <alignment horizontal="center" vertical="center"/>
      <protection locked="0"/>
    </xf>
    <xf numFmtId="0" fontId="8" fillId="0" borderId="8" xfId="2" applyFont="1" applyBorder="1" applyAlignment="1" applyProtection="1">
      <alignment horizontal="center" vertical="center"/>
      <protection locked="0"/>
    </xf>
    <xf numFmtId="0" fontId="14" fillId="28" borderId="3" xfId="0" applyFont="1" applyFill="1" applyBorder="1" applyAlignment="1">
      <alignment horizontal="center" vertical="center" textRotation="90" wrapText="1"/>
    </xf>
    <xf numFmtId="0" fontId="39" fillId="0" borderId="3" xfId="0" applyFont="1" applyBorder="1" applyAlignment="1">
      <alignment vertical="center" wrapText="1"/>
    </xf>
    <xf numFmtId="0" fontId="17" fillId="4" borderId="3" xfId="0" applyFont="1" applyFill="1" applyBorder="1" applyAlignment="1">
      <alignment vertical="center" textRotation="90" wrapText="1"/>
    </xf>
    <xf numFmtId="0" fontId="17" fillId="0" borderId="3" xfId="0" applyFont="1" applyBorder="1" applyAlignment="1">
      <alignment horizontal="center" vertical="center" textRotation="90" wrapText="1"/>
    </xf>
    <xf numFmtId="0" fontId="17" fillId="5" borderId="3" xfId="0" applyFont="1" applyFill="1" applyBorder="1" applyAlignment="1">
      <alignment vertical="center" textRotation="90" wrapText="1"/>
    </xf>
    <xf numFmtId="0" fontId="16" fillId="6" borderId="3" xfId="0" applyFont="1" applyFill="1" applyBorder="1" applyAlignment="1">
      <alignment vertical="center" textRotation="90"/>
    </xf>
    <xf numFmtId="0" fontId="16" fillId="4" borderId="3" xfId="0" applyFont="1" applyFill="1" applyBorder="1" applyAlignment="1">
      <alignment vertical="center" textRotation="90"/>
    </xf>
    <xf numFmtId="0" fontId="14" fillId="28" borderId="3" xfId="0" applyFont="1" applyFill="1" applyBorder="1" applyAlignment="1">
      <alignment vertical="center" textRotation="90" wrapText="1"/>
    </xf>
    <xf numFmtId="0" fontId="2" fillId="28" borderId="3" xfId="0" applyFont="1" applyFill="1" applyBorder="1" applyAlignment="1">
      <alignment horizontal="center" vertical="center" textRotation="90" wrapText="1"/>
    </xf>
    <xf numFmtId="0" fontId="17" fillId="4" borderId="3" xfId="0" applyFont="1" applyFill="1" applyBorder="1" applyAlignment="1">
      <alignment vertical="center" textRotation="90"/>
    </xf>
    <xf numFmtId="0" fontId="17" fillId="0" borderId="3" xfId="0" applyFont="1" applyBorder="1" applyAlignment="1">
      <alignment horizontal="center" vertical="center" textRotation="90"/>
    </xf>
    <xf numFmtId="0" fontId="14" fillId="4" borderId="3" xfId="0" applyFont="1" applyFill="1" applyBorder="1" applyAlignment="1">
      <alignment horizontal="center" vertical="center" textRotation="90"/>
    </xf>
    <xf numFmtId="0" fontId="14" fillId="0" borderId="62" xfId="0" applyFont="1" applyBorder="1" applyAlignment="1">
      <alignment horizontal="left" vertical="center" wrapText="1"/>
    </xf>
    <xf numFmtId="164" fontId="14" fillId="0" borderId="65" xfId="0" applyNumberFormat="1" applyFont="1" applyBorder="1" applyAlignment="1">
      <alignment horizontal="center" vertical="center" wrapText="1"/>
    </xf>
    <xf numFmtId="0" fontId="14" fillId="28" borderId="3" xfId="0" applyFont="1" applyFill="1" applyBorder="1" applyAlignment="1">
      <alignment horizontal="center" vertical="center" textRotation="90"/>
    </xf>
    <xf numFmtId="0" fontId="14" fillId="0" borderId="66" xfId="0" applyFont="1" applyBorder="1" applyAlignment="1">
      <alignment vertical="center" wrapText="1"/>
    </xf>
    <xf numFmtId="0" fontId="40" fillId="0" borderId="3" xfId="0" applyFont="1" applyBorder="1" applyAlignment="1">
      <alignment vertical="center" wrapText="1"/>
    </xf>
    <xf numFmtId="0" fontId="40" fillId="0" borderId="3" xfId="0" applyFont="1" applyBorder="1" applyAlignment="1">
      <alignment horizontal="center" vertical="center"/>
    </xf>
    <xf numFmtId="0" fontId="40" fillId="0" borderId="3" xfId="0" applyFont="1" applyBorder="1" applyAlignment="1">
      <alignment wrapText="1"/>
    </xf>
    <xf numFmtId="0" fontId="40" fillId="0" borderId="3" xfId="0" applyFont="1" applyBorder="1" applyAlignment="1">
      <alignment horizontal="center" vertical="center" wrapText="1"/>
    </xf>
    <xf numFmtId="0" fontId="16" fillId="29" borderId="3" xfId="0" applyFont="1" applyFill="1" applyBorder="1" applyAlignment="1">
      <alignment vertical="center" textRotation="90"/>
    </xf>
    <xf numFmtId="0" fontId="0" fillId="0" borderId="0" xfId="0" applyAlignment="1">
      <alignment horizontal="center"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2" fillId="0" borderId="54" xfId="0" applyFont="1" applyBorder="1" applyAlignment="1">
      <alignment vertical="center" wrapText="1"/>
    </xf>
    <xf numFmtId="0" fontId="14" fillId="0" borderId="10" xfId="0" applyFont="1" applyBorder="1" applyAlignment="1">
      <alignment horizontal="left" vertical="center" wrapText="1"/>
    </xf>
    <xf numFmtId="0" fontId="17" fillId="0" borderId="10" xfId="0" applyFont="1" applyBorder="1" applyAlignment="1">
      <alignment vertical="center" wrapText="1"/>
    </xf>
    <xf numFmtId="0" fontId="14" fillId="0" borderId="12" xfId="0" applyFont="1" applyBorder="1" applyAlignment="1">
      <alignment horizontal="center" vertical="center" wrapText="1"/>
    </xf>
    <xf numFmtId="0" fontId="14" fillId="0" borderId="46" xfId="0" applyFont="1" applyBorder="1" applyAlignment="1">
      <alignment horizontal="center" vertical="center" wrapText="1"/>
    </xf>
    <xf numFmtId="0" fontId="38" fillId="0" borderId="67" xfId="0" applyFont="1" applyBorder="1" applyAlignment="1">
      <alignment horizontal="center" vertical="center" wrapText="1"/>
    </xf>
    <xf numFmtId="0" fontId="38" fillId="0" borderId="67" xfId="0" applyFont="1" applyBorder="1" applyAlignment="1">
      <alignment vertical="center" wrapText="1"/>
    </xf>
    <xf numFmtId="0" fontId="14" fillId="0" borderId="68" xfId="0" applyFont="1" applyBorder="1" applyAlignment="1">
      <alignment vertical="center" wrapText="1"/>
    </xf>
    <xf numFmtId="0" fontId="40" fillId="0" borderId="10" xfId="0" applyFont="1" applyBorder="1" applyAlignment="1">
      <alignment vertical="center" wrapText="1"/>
    </xf>
    <xf numFmtId="0" fontId="40" fillId="0" borderId="10" xfId="0" applyFont="1" applyBorder="1" applyAlignment="1">
      <alignment horizontal="center" vertical="center" wrapText="1"/>
    </xf>
    <xf numFmtId="0" fontId="0" fillId="0" borderId="3" xfId="0" applyBorder="1" applyAlignment="1">
      <alignment horizontal="center" vertical="center" wrapText="1"/>
    </xf>
  </cellXfs>
  <cellStyles count="4">
    <cellStyle name="Excel Built-in Normal" xfId="1" xr:uid="{00000000-0005-0000-0000-000000000000}"/>
    <cellStyle name="Hipervínculo" xfId="3" builtinId="8"/>
    <cellStyle name="Normal" xfId="0" builtinId="0"/>
    <cellStyle name="Normal 2" xfId="2" xr:uid="{00000000-0005-0000-0000-000003000000}"/>
  </cellStyles>
  <dxfs count="95">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256761</xdr:colOff>
      <xdr:row>0</xdr:row>
      <xdr:rowOff>140805</xdr:rowOff>
    </xdr:from>
    <xdr:to>
      <xdr:col>1</xdr:col>
      <xdr:colOff>1118153</xdr:colOff>
      <xdr:row>2</xdr:row>
      <xdr:rowOff>251333</xdr:rowOff>
    </xdr:to>
    <xdr:pic>
      <xdr:nvPicPr>
        <xdr:cNvPr id="3" name="1 Imagen" descr="C:\Users\usuario\Documents\logo_INSOR.png">
          <a:extLst>
            <a:ext uri="{FF2B5EF4-FFF2-40B4-BE49-F238E27FC236}">
              <a16:creationId xmlns:a16="http://schemas.microsoft.com/office/drawing/2014/main" id="{738BEDD1-1F63-422E-BF2B-738774005AA8}"/>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256761" y="140805"/>
          <a:ext cx="1449457" cy="69031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705908</xdr:colOff>
      <xdr:row>0</xdr:row>
      <xdr:rowOff>105832</xdr:rowOff>
    </xdr:from>
    <xdr:to>
      <xdr:col>2</xdr:col>
      <xdr:colOff>931333</xdr:colOff>
      <xdr:row>2</xdr:row>
      <xdr:rowOff>275167</xdr:rowOff>
    </xdr:to>
    <xdr:pic>
      <xdr:nvPicPr>
        <xdr:cNvPr id="2" name="1 Imagen" descr="C:\Users\usuario\Documents\logo_INSOR.png">
          <a:extLst>
            <a:ext uri="{FF2B5EF4-FFF2-40B4-BE49-F238E27FC236}">
              <a16:creationId xmlns:a16="http://schemas.microsoft.com/office/drawing/2014/main" id="{6AF04583-51C2-4B9B-AE87-8028F8371AED}"/>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467908" y="105832"/>
          <a:ext cx="1958975" cy="988485"/>
        </a:xfrm>
        <a:prstGeom prst="rect">
          <a:avLst/>
        </a:prstGeom>
        <a:noFill/>
        <a:ln>
          <a:noFill/>
        </a:ln>
        <a:extLst>
          <a:ext uri="{53640926-AAD7-44D8-BBD7-CCE9431645EC}">
            <a14:shadowObscured xmlns:a14="http://schemas.microsoft.com/office/drawing/2010/main"/>
          </a:ext>
        </a:extLst>
      </xdr:spPr>
    </xdr:pic>
    <xdr:clientData/>
  </xdr:twoCellAnchor>
  <xdr:twoCellAnchor>
    <xdr:from>
      <xdr:col>11</xdr:col>
      <xdr:colOff>0</xdr:colOff>
      <xdr:row>37</xdr:row>
      <xdr:rowOff>0</xdr:rowOff>
    </xdr:from>
    <xdr:to>
      <xdr:col>11</xdr:col>
      <xdr:colOff>666750</xdr:colOff>
      <xdr:row>37</xdr:row>
      <xdr:rowOff>485775</xdr:rowOff>
    </xdr:to>
    <xdr:sp macro="" textlink="">
      <xdr:nvSpPr>
        <xdr:cNvPr id="3" name="Text Box 1">
          <a:extLst>
            <a:ext uri="{FF2B5EF4-FFF2-40B4-BE49-F238E27FC236}">
              <a16:creationId xmlns:a16="http://schemas.microsoft.com/office/drawing/2014/main" id="{8CA2976F-66EC-46B3-9CE1-11F73746EE40}"/>
            </a:ext>
          </a:extLst>
        </xdr:cNvPr>
        <xdr:cNvSpPr txBox="1">
          <a:spLocks noChangeArrowheads="1"/>
        </xdr:cNvSpPr>
      </xdr:nvSpPr>
      <xdr:spPr bwMode="auto">
        <a:xfrm>
          <a:off x="20745450" y="35213925"/>
          <a:ext cx="666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100" b="0" i="0" u="none" strike="noStrike" baseline="0">
              <a:solidFill>
                <a:srgbClr val="000000"/>
              </a:solidFill>
              <a:latin typeface="Calibri"/>
            </a:rPr>
            <a:t>(Causas 1-5)</a:t>
          </a:r>
        </a:p>
      </xdr:txBody>
    </xdr:sp>
    <xdr:clientData/>
  </xdr:twoCellAnchor>
  <xdr:twoCellAnchor>
    <xdr:from>
      <xdr:col>11</xdr:col>
      <xdr:colOff>0</xdr:colOff>
      <xdr:row>37</xdr:row>
      <xdr:rowOff>0</xdr:rowOff>
    </xdr:from>
    <xdr:to>
      <xdr:col>11</xdr:col>
      <xdr:colOff>666750</xdr:colOff>
      <xdr:row>37</xdr:row>
      <xdr:rowOff>485775</xdr:rowOff>
    </xdr:to>
    <xdr:sp macro="" textlink="">
      <xdr:nvSpPr>
        <xdr:cNvPr id="4" name="Text Box 1">
          <a:extLst>
            <a:ext uri="{FF2B5EF4-FFF2-40B4-BE49-F238E27FC236}">
              <a16:creationId xmlns:a16="http://schemas.microsoft.com/office/drawing/2014/main" id="{C31F7C31-9FC3-41A5-913D-BED380C6EB4E}"/>
            </a:ext>
          </a:extLst>
        </xdr:cNvPr>
        <xdr:cNvSpPr txBox="1">
          <a:spLocks noChangeArrowheads="1"/>
        </xdr:cNvSpPr>
      </xdr:nvSpPr>
      <xdr:spPr bwMode="auto">
        <a:xfrm>
          <a:off x="20745450" y="35213925"/>
          <a:ext cx="666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CO" sz="1100" b="0" i="0" u="none" strike="noStrike" baseline="0">
              <a:solidFill>
                <a:srgbClr val="000000"/>
              </a:solidFill>
              <a:latin typeface="Calibri"/>
            </a:rPr>
            <a:t>(Causas 1-5)</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xdr:colOff>
      <xdr:row>0</xdr:row>
      <xdr:rowOff>121709</xdr:rowOff>
    </xdr:from>
    <xdr:to>
      <xdr:col>2</xdr:col>
      <xdr:colOff>2053166</xdr:colOff>
      <xdr:row>2</xdr:row>
      <xdr:rowOff>285750</xdr:rowOff>
    </xdr:to>
    <xdr:pic>
      <xdr:nvPicPr>
        <xdr:cNvPr id="2" name="1 Imagen" descr="C:\Users\usuario\Documents\logo_INSOR.png">
          <a:extLst>
            <a:ext uri="{FF2B5EF4-FFF2-40B4-BE49-F238E27FC236}">
              <a16:creationId xmlns:a16="http://schemas.microsoft.com/office/drawing/2014/main" id="{F9CE24AE-841C-4DFA-8C8B-920428B758E6}"/>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7122" b="25147"/>
        <a:stretch/>
      </xdr:blipFill>
      <xdr:spPr bwMode="auto">
        <a:xfrm>
          <a:off x="1076325" y="121709"/>
          <a:ext cx="2024591" cy="98319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611188</xdr:colOff>
      <xdr:row>1</xdr:row>
      <xdr:rowOff>174625</xdr:rowOff>
    </xdr:from>
    <xdr:to>
      <xdr:col>3</xdr:col>
      <xdr:colOff>1039813</xdr:colOff>
      <xdr:row>3</xdr:row>
      <xdr:rowOff>620486</xdr:rowOff>
    </xdr:to>
    <xdr:pic>
      <xdr:nvPicPr>
        <xdr:cNvPr id="2" name="1 Imagen" descr="C:\Users\usuario\Documents\logo_INSOR.png">
          <a:extLst>
            <a:ext uri="{FF2B5EF4-FFF2-40B4-BE49-F238E27FC236}">
              <a16:creationId xmlns:a16="http://schemas.microsoft.com/office/drawing/2014/main" id="{2BBBD3CF-4438-400A-9BEF-98E2759DFE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7122" b="25146"/>
        <a:stretch>
          <a:fillRect/>
        </a:stretch>
      </xdr:blipFill>
      <xdr:spPr bwMode="auto">
        <a:xfrm>
          <a:off x="858838" y="698500"/>
          <a:ext cx="2333625" cy="1379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slanders\AppData\Local\Microsoft\Windows\INetCache\Content.Outlook\5K9YZD10\Formato%20Estrategia%20de%20Racionalizaci&#243;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7.%20Gesti&#243;n%20Tic/Mapa%20Riesgos%20Gesti&#243;n%20TIC.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5.%20Medici&#243;n%20y%20Mejora/Mapa%20Riesgos%20Medici&#243;n%20y%20Mejor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3.%20Gesti&#243;n%20Documental/Mapa%20Riesgos%20Gesti&#243;n%20Document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1.%20Gesti&#243;n%20Contrataci&#243;n/Mapa%20Riesgos%20Gesti&#243;n%20Contratac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6.%20Servicio%20al%20ciudadano/Mapa%20Riesgos%20Servicio%20al%20Ciudadano.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4.%20Promoci&#243;n%20de%20Derechos/Mapa%20Riesgos%20Promoci&#243;n%20de%20Derecho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20Gesti&#243;n%20del%20Conocimiento/Mapa%20Riesgos%20Gesti&#243;n%20del%20Conocimiento.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20Direccionamiento%20Estrat&#233;gico/Mapa%20Riesgos%20Direccionamiento%20Estrategic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agda.rojas\Documents\INSOR\2020\RIESGOS%202020\II%20CUATRIMESTRE\Mapa%20de%20Riesgos%202020%20V2%20-%20REPORTE%20II%20CUATRIMESTR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5.%20Gesti&#243;n%20Educativa/Mapa%20Riesgos%20Gesti&#243;n%20Educat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ulieth\Downloads\Anexo%2001%20MAPA%20DE%20RIESGOS%20DE%20CORRUPCI&#211;N%202016%20S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5.%20Gesti&#243;n%20del%20Conocimiento/Mapa%20Riesgos%20Gesti&#243;n%20del%20Conocimient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3.%20Evaluaci&#243;n%20y%20Control/Mapa%20Riesgos%20Control%20y%20Evaluaci&#243;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0Gesti&#243;n%20Financiera/Mapa%20Riesgos%20Gesti&#243;n%20Financie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20Gesti&#243;n%20Juridica/Mapa%20Riesgos%20Gesti&#243;n%20Jur&#237;d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20Gesti&#243;n%20Contrataci&#243;n/Mapa%20Riesgos%20Gesti&#243;n%20Contrata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8.%20Gestion%20TH/Mapa%20Riesgos%20Gesti&#243;n%20Talento%20Huma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Matriz Riesgos Proceso V1"/>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Matriz Riesgos Proceso V1"/>
      <sheetName val="Tipo Riesgo"/>
      <sheetName val="Tablas de referencia"/>
      <sheetName val="Valoración Controles "/>
      <sheetName val="Criterios Corrupción"/>
      <sheetName val="Valoración Impacto Corrupción"/>
      <sheetName val="Matriz de calificación R"/>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Mapa Riesgos Institucional"/>
      <sheetName val="2. Matriz Riesgos Corrupción"/>
      <sheetName val="3.Riesgos_Seguridad "/>
      <sheetName val="4.Matriz Peligros"/>
      <sheetName val="DE - Matriz Riesgos Proceso"/>
      <sheetName val="GCI - Matriz Riesgos Proceso"/>
      <sheetName val="CE - Matriz Riesgos Proceso"/>
      <sheetName val="PD - Matriz Riesgos Proceso V2"/>
      <sheetName val="GE - Matriz Riesgos Proceso V2"/>
      <sheetName val="SC - Matriz Riesgos Proceso"/>
      <sheetName val="BS - Matriz Riesgos Proceso V2"/>
      <sheetName val="TIC - Matriz Riesgos Proceso"/>
      <sheetName val="TH - Matriz Riesgos Proceso V2"/>
      <sheetName val="GF - Matriz Riesgos Proceso"/>
      <sheetName val="GC - Matriz Riesgos Proceso"/>
      <sheetName val="GJ - Matriz Riesgos Proceso V2"/>
      <sheetName val="GD - Matriz Riesgos Proceso"/>
      <sheetName val="C_E - Matriz Riesgos Proceso V2"/>
      <sheetName val="MM - Matriz Riesgos Proceso V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V2"/>
      <sheetName val="Matriz Riesgos Proceso V1"/>
      <sheetName val="Tipo Riesgo"/>
      <sheetName val="Tablas de referencia"/>
      <sheetName val="Valoración Controles "/>
      <sheetName val="Criterios Corrupción"/>
      <sheetName val="Valoración Impacto Corrupción"/>
      <sheetName val="Matriz de calificación 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Tipo Riesgo"/>
      <sheetName val="Tablas de referencia"/>
      <sheetName val="Valoración Controles "/>
      <sheetName val="Criterios Corrupción"/>
      <sheetName val="Valoración Impacto Corrupción"/>
      <sheetName val="Matriz de calificación R"/>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1"/>
  <sheetViews>
    <sheetView tabSelected="1" zoomScale="115" zoomScaleNormal="115" workbookViewId="0">
      <selection activeCell="B8" sqref="B8"/>
    </sheetView>
  </sheetViews>
  <sheetFormatPr baseColWidth="10" defaultRowHeight="15" x14ac:dyDescent="0.25"/>
  <cols>
    <col min="1" max="1" width="8.85546875" customWidth="1"/>
    <col min="2" max="2" width="18.7109375" customWidth="1"/>
    <col min="7" max="7" width="2.7109375" customWidth="1"/>
    <col min="8" max="8" width="24.42578125" customWidth="1"/>
    <col min="9" max="9" width="25.7109375" customWidth="1"/>
    <col min="10" max="11" width="22.42578125" customWidth="1"/>
  </cols>
  <sheetData>
    <row r="1" spans="1:11" s="204" customFormat="1" ht="22.5" customHeight="1" x14ac:dyDescent="0.25">
      <c r="A1" s="293"/>
      <c r="B1" s="293"/>
      <c r="C1" s="294" t="s">
        <v>1339</v>
      </c>
      <c r="D1" s="294"/>
      <c r="E1" s="294"/>
      <c r="F1" s="294"/>
      <c r="G1" s="294"/>
      <c r="H1" s="294"/>
    </row>
    <row r="2" spans="1:11" s="204" customFormat="1" ht="22.5" customHeight="1" x14ac:dyDescent="0.25">
      <c r="A2" s="293"/>
      <c r="B2" s="293"/>
      <c r="C2" s="294"/>
      <c r="D2" s="294"/>
      <c r="E2" s="294"/>
      <c r="F2" s="294"/>
      <c r="G2" s="294"/>
      <c r="H2" s="294"/>
    </row>
    <row r="3" spans="1:11" s="204" customFormat="1" ht="22.5" customHeight="1" x14ac:dyDescent="0.25">
      <c r="A3" s="293"/>
      <c r="B3" s="293"/>
      <c r="C3" s="294"/>
      <c r="D3" s="294"/>
      <c r="E3" s="294"/>
      <c r="F3" s="294"/>
      <c r="G3" s="294"/>
      <c r="H3" s="294"/>
    </row>
    <row r="4" spans="1:11" s="204" customFormat="1" ht="15" customHeight="1" x14ac:dyDescent="0.25">
      <c r="H4" s="295" t="s">
        <v>1033</v>
      </c>
      <c r="I4" s="295"/>
      <c r="J4" s="295"/>
      <c r="K4" s="205"/>
    </row>
    <row r="5" spans="1:11" s="207" customFormat="1" x14ac:dyDescent="0.25">
      <c r="A5" s="206">
        <v>1</v>
      </c>
      <c r="B5" s="211" t="s">
        <v>1029</v>
      </c>
      <c r="H5" s="295"/>
      <c r="I5" s="295"/>
      <c r="J5" s="295"/>
      <c r="K5" s="205"/>
    </row>
    <row r="6" spans="1:11" s="207" customFormat="1" x14ac:dyDescent="0.25">
      <c r="A6" s="208">
        <v>2</v>
      </c>
      <c r="B6" s="211" t="s">
        <v>1030</v>
      </c>
      <c r="H6" s="295"/>
      <c r="I6" s="295"/>
      <c r="J6" s="295"/>
      <c r="K6" s="205"/>
    </row>
    <row r="7" spans="1:11" s="207" customFormat="1" x14ac:dyDescent="0.25">
      <c r="A7" s="209">
        <v>3</v>
      </c>
      <c r="B7" s="211" t="s">
        <v>1031</v>
      </c>
      <c r="H7" s="295"/>
      <c r="I7" s="295"/>
      <c r="J7" s="295"/>
      <c r="K7" s="205"/>
    </row>
    <row r="8" spans="1:11" s="207" customFormat="1" x14ac:dyDescent="0.25">
      <c r="A8" s="210">
        <v>4</v>
      </c>
      <c r="B8" s="211" t="s">
        <v>1032</v>
      </c>
      <c r="H8" s="295"/>
      <c r="I8" s="295"/>
      <c r="J8" s="295"/>
      <c r="K8" s="205"/>
    </row>
    <row r="9" spans="1:11" s="204" customFormat="1" ht="41.25" customHeight="1" x14ac:dyDescent="0.25">
      <c r="H9" s="295"/>
      <c r="I9" s="295"/>
      <c r="J9" s="295"/>
      <c r="K9" s="205"/>
    </row>
    <row r="10" spans="1:11" s="204" customFormat="1" x14ac:dyDescent="0.25">
      <c r="H10" s="295"/>
      <c r="I10" s="295"/>
      <c r="J10" s="295"/>
      <c r="K10" s="205"/>
    </row>
    <row r="11" spans="1:11" s="204" customFormat="1" x14ac:dyDescent="0.25">
      <c r="H11" s="295"/>
      <c r="I11" s="295"/>
      <c r="J11" s="295"/>
      <c r="K11" s="205"/>
    </row>
    <row r="12" spans="1:11" s="204" customFormat="1" x14ac:dyDescent="0.25"/>
    <row r="13" spans="1:11" s="204" customFormat="1" x14ac:dyDescent="0.25"/>
    <row r="14" spans="1:11" s="204" customFormat="1" x14ac:dyDescent="0.25"/>
    <row r="15" spans="1:11" s="204" customFormat="1" x14ac:dyDescent="0.25"/>
    <row r="16" spans="1:11" s="204" customFormat="1" x14ac:dyDescent="0.25"/>
    <row r="17" s="204" customFormat="1" x14ac:dyDescent="0.25"/>
    <row r="18" s="204" customFormat="1" x14ac:dyDescent="0.25"/>
    <row r="19" s="204" customFormat="1" x14ac:dyDescent="0.25"/>
    <row r="20" s="204" customFormat="1" x14ac:dyDescent="0.25"/>
    <row r="21" s="204" customFormat="1" x14ac:dyDescent="0.25"/>
    <row r="22" s="204" customFormat="1" x14ac:dyDescent="0.25"/>
    <row r="23" s="204" customFormat="1" x14ac:dyDescent="0.25"/>
    <row r="24" s="204" customFormat="1" x14ac:dyDescent="0.25"/>
    <row r="25" s="204" customFormat="1" x14ac:dyDescent="0.25"/>
    <row r="26" s="204" customFormat="1" x14ac:dyDescent="0.25"/>
    <row r="27" s="204" customFormat="1" x14ac:dyDescent="0.25"/>
    <row r="28" s="204" customFormat="1" x14ac:dyDescent="0.25"/>
    <row r="29" s="204" customFormat="1" x14ac:dyDescent="0.25"/>
    <row r="30" s="204" customFormat="1" x14ac:dyDescent="0.25"/>
    <row r="31" s="204" customFormat="1" x14ac:dyDescent="0.25"/>
    <row r="32" s="204" customFormat="1" x14ac:dyDescent="0.25"/>
    <row r="33" s="204" customFormat="1" x14ac:dyDescent="0.25"/>
    <row r="34" s="204" customFormat="1" x14ac:dyDescent="0.25"/>
    <row r="35" s="204" customFormat="1" x14ac:dyDescent="0.25"/>
    <row r="36" s="204" customFormat="1" x14ac:dyDescent="0.25"/>
    <row r="37" s="204" customFormat="1" x14ac:dyDescent="0.25"/>
    <row r="38" s="204" customFormat="1" x14ac:dyDescent="0.25"/>
    <row r="39" s="204" customFormat="1" x14ac:dyDescent="0.25"/>
    <row r="40" s="204" customFormat="1" x14ac:dyDescent="0.25"/>
    <row r="41" s="204" customFormat="1" x14ac:dyDescent="0.25"/>
    <row r="42" s="204" customFormat="1" x14ac:dyDescent="0.25"/>
    <row r="43" s="204" customFormat="1" x14ac:dyDescent="0.25"/>
    <row r="44" s="204" customFormat="1" x14ac:dyDescent="0.25"/>
    <row r="45" s="204" customFormat="1" x14ac:dyDescent="0.25"/>
    <row r="46" s="204" customFormat="1" x14ac:dyDescent="0.25"/>
    <row r="47" s="204" customFormat="1" x14ac:dyDescent="0.25"/>
    <row r="48" s="204" customFormat="1" x14ac:dyDescent="0.25"/>
    <row r="49" s="204" customFormat="1" x14ac:dyDescent="0.25"/>
    <row r="50" s="204" customFormat="1" x14ac:dyDescent="0.25"/>
    <row r="51" s="204" customFormat="1" x14ac:dyDescent="0.25"/>
    <row r="52" s="204" customFormat="1" x14ac:dyDescent="0.25"/>
    <row r="53" s="204" customFormat="1" x14ac:dyDescent="0.25"/>
    <row r="54" s="204" customFormat="1" x14ac:dyDescent="0.25"/>
    <row r="55" s="204" customFormat="1" x14ac:dyDescent="0.25"/>
    <row r="56" s="204" customFormat="1" x14ac:dyDescent="0.25"/>
    <row r="57" s="204" customFormat="1" x14ac:dyDescent="0.25"/>
    <row r="58" s="204" customFormat="1" x14ac:dyDescent="0.25"/>
    <row r="59" s="204" customFormat="1" x14ac:dyDescent="0.25"/>
    <row r="60" s="204" customFormat="1" x14ac:dyDescent="0.25"/>
    <row r="61" s="204" customFormat="1" x14ac:dyDescent="0.25"/>
    <row r="62" s="204" customFormat="1" x14ac:dyDescent="0.25"/>
    <row r="63" s="204" customFormat="1" x14ac:dyDescent="0.25"/>
    <row r="64" s="204" customFormat="1" x14ac:dyDescent="0.25"/>
    <row r="65" s="204" customFormat="1" x14ac:dyDescent="0.25"/>
    <row r="66" s="204" customFormat="1" x14ac:dyDescent="0.25"/>
    <row r="67" s="204" customFormat="1" x14ac:dyDescent="0.25"/>
    <row r="68" s="204" customFormat="1" x14ac:dyDescent="0.25"/>
    <row r="69" s="204" customFormat="1" x14ac:dyDescent="0.25"/>
    <row r="70" s="204" customFormat="1" x14ac:dyDescent="0.25"/>
    <row r="71" s="204" customFormat="1" x14ac:dyDescent="0.25"/>
    <row r="72" s="204" customFormat="1" x14ac:dyDescent="0.25"/>
    <row r="73" s="204" customFormat="1" x14ac:dyDescent="0.25"/>
    <row r="74" s="204" customFormat="1" x14ac:dyDescent="0.25"/>
    <row r="75" s="204" customFormat="1" x14ac:dyDescent="0.25"/>
    <row r="76" s="204" customFormat="1" x14ac:dyDescent="0.25"/>
    <row r="77" s="204" customFormat="1" x14ac:dyDescent="0.25"/>
    <row r="78" s="204" customFormat="1" x14ac:dyDescent="0.25"/>
    <row r="79" s="204" customFormat="1" x14ac:dyDescent="0.25"/>
    <row r="80" s="204" customFormat="1" x14ac:dyDescent="0.25"/>
    <row r="81" s="204" customFormat="1" x14ac:dyDescent="0.25"/>
    <row r="82" s="204" customFormat="1" x14ac:dyDescent="0.25"/>
    <row r="83" s="204" customFormat="1" x14ac:dyDescent="0.25"/>
    <row r="84" s="204" customFormat="1" x14ac:dyDescent="0.25"/>
    <row r="85" s="204" customFormat="1" x14ac:dyDescent="0.25"/>
    <row r="86" s="204" customFormat="1" x14ac:dyDescent="0.25"/>
    <row r="87" s="204" customFormat="1" x14ac:dyDescent="0.25"/>
    <row r="88" s="204" customFormat="1" x14ac:dyDescent="0.25"/>
    <row r="89" s="204" customFormat="1" x14ac:dyDescent="0.25"/>
    <row r="90" s="204" customFormat="1" x14ac:dyDescent="0.25"/>
    <row r="91" s="204" customFormat="1" x14ac:dyDescent="0.25"/>
    <row r="92" s="204" customFormat="1" x14ac:dyDescent="0.25"/>
    <row r="93" s="204" customFormat="1" x14ac:dyDescent="0.25"/>
    <row r="94" s="204" customFormat="1" x14ac:dyDescent="0.25"/>
    <row r="95" s="204" customFormat="1" x14ac:dyDescent="0.25"/>
    <row r="96" s="204" customFormat="1" x14ac:dyDescent="0.25"/>
    <row r="97" s="204" customFormat="1" x14ac:dyDescent="0.25"/>
    <row r="98" s="204" customFormat="1" x14ac:dyDescent="0.25"/>
    <row r="99" s="204" customFormat="1" x14ac:dyDescent="0.25"/>
    <row r="100" s="204" customFormat="1" x14ac:dyDescent="0.25"/>
    <row r="101" s="204" customFormat="1" x14ac:dyDescent="0.25"/>
    <row r="102" s="204" customFormat="1" x14ac:dyDescent="0.25"/>
    <row r="103" s="204" customFormat="1" x14ac:dyDescent="0.25"/>
    <row r="104" s="204" customFormat="1" x14ac:dyDescent="0.25"/>
    <row r="105" s="204" customFormat="1" x14ac:dyDescent="0.25"/>
    <row r="106" s="204" customFormat="1" x14ac:dyDescent="0.25"/>
    <row r="107" s="204" customFormat="1" x14ac:dyDescent="0.25"/>
    <row r="108" s="204" customFormat="1" x14ac:dyDescent="0.25"/>
    <row r="109" s="204" customFormat="1" x14ac:dyDescent="0.25"/>
    <row r="110" s="204" customFormat="1" x14ac:dyDescent="0.25"/>
    <row r="111" s="204" customFormat="1" x14ac:dyDescent="0.25"/>
    <row r="112" s="204" customFormat="1" x14ac:dyDescent="0.25"/>
    <row r="113" s="204" customFormat="1" x14ac:dyDescent="0.25"/>
    <row r="114" s="204" customFormat="1" x14ac:dyDescent="0.25"/>
    <row r="115" s="204" customFormat="1" x14ac:dyDescent="0.25"/>
    <row r="116" s="204" customFormat="1" x14ac:dyDescent="0.25"/>
    <row r="117" s="204" customFormat="1" x14ac:dyDescent="0.25"/>
    <row r="118" s="204" customFormat="1" x14ac:dyDescent="0.25"/>
    <row r="119" s="204" customFormat="1" x14ac:dyDescent="0.25"/>
    <row r="120" s="204" customFormat="1" x14ac:dyDescent="0.25"/>
    <row r="121" s="204" customFormat="1" x14ac:dyDescent="0.25"/>
    <row r="122" s="204" customFormat="1" x14ac:dyDescent="0.25"/>
    <row r="123" s="204" customFormat="1" x14ac:dyDescent="0.25"/>
    <row r="124" s="204" customFormat="1" x14ac:dyDescent="0.25"/>
    <row r="125" s="204" customFormat="1" x14ac:dyDescent="0.25"/>
    <row r="126" s="204" customFormat="1" x14ac:dyDescent="0.25"/>
    <row r="127" s="204" customFormat="1" x14ac:dyDescent="0.25"/>
    <row r="128" s="204" customFormat="1" x14ac:dyDescent="0.25"/>
    <row r="129" s="204" customFormat="1" x14ac:dyDescent="0.25"/>
    <row r="130" s="204" customFormat="1" x14ac:dyDescent="0.25"/>
    <row r="131" s="204" customFormat="1" x14ac:dyDescent="0.25"/>
    <row r="132" s="204" customFormat="1" x14ac:dyDescent="0.25"/>
    <row r="133" s="204" customFormat="1" x14ac:dyDescent="0.25"/>
    <row r="134" s="204" customFormat="1" x14ac:dyDescent="0.25"/>
    <row r="135" s="204" customFormat="1" x14ac:dyDescent="0.25"/>
    <row r="136" s="204" customFormat="1" x14ac:dyDescent="0.25"/>
    <row r="137" s="204" customFormat="1" x14ac:dyDescent="0.25"/>
    <row r="138" s="204" customFormat="1" x14ac:dyDescent="0.25"/>
    <row r="139" s="204" customFormat="1" x14ac:dyDescent="0.25"/>
    <row r="140" s="204" customFormat="1" x14ac:dyDescent="0.25"/>
    <row r="141" s="204" customFormat="1" x14ac:dyDescent="0.25"/>
    <row r="142" s="204" customFormat="1" x14ac:dyDescent="0.25"/>
    <row r="143" s="204" customFormat="1" x14ac:dyDescent="0.25"/>
    <row r="144" s="204" customFormat="1" x14ac:dyDescent="0.25"/>
    <row r="145" s="204" customFormat="1" x14ac:dyDescent="0.25"/>
    <row r="146" s="204" customFormat="1" x14ac:dyDescent="0.25"/>
    <row r="147" s="204" customFormat="1" x14ac:dyDescent="0.25"/>
    <row r="148" s="204" customFormat="1" x14ac:dyDescent="0.25"/>
    <row r="149" s="204" customFormat="1" x14ac:dyDescent="0.25"/>
    <row r="150" s="204" customFormat="1" x14ac:dyDescent="0.25"/>
    <row r="151" s="204" customFormat="1" x14ac:dyDescent="0.25"/>
    <row r="152" s="204" customFormat="1" x14ac:dyDescent="0.25"/>
    <row r="153" s="204" customFormat="1" x14ac:dyDescent="0.25"/>
    <row r="154" s="204" customFormat="1" x14ac:dyDescent="0.25"/>
    <row r="155" s="204" customFormat="1" x14ac:dyDescent="0.25"/>
    <row r="156" s="204" customFormat="1" x14ac:dyDescent="0.25"/>
    <row r="157" s="204" customFormat="1" x14ac:dyDescent="0.25"/>
    <row r="158" s="204" customFormat="1" x14ac:dyDescent="0.25"/>
    <row r="159" s="204" customFormat="1" x14ac:dyDescent="0.25"/>
    <row r="160" s="204" customFormat="1" x14ac:dyDescent="0.25"/>
    <row r="161" s="204" customFormat="1" x14ac:dyDescent="0.25"/>
  </sheetData>
  <mergeCells count="3">
    <mergeCell ref="A1:B3"/>
    <mergeCell ref="C1:H3"/>
    <mergeCell ref="H4:J11"/>
  </mergeCells>
  <hyperlinks>
    <hyperlink ref="B7" location="'3.Riesgos_Seguridad '!A1" display="Mapa de Riesgos Seguridad de la Información" xr:uid="{00000000-0004-0000-0000-000000000000}"/>
    <hyperlink ref="B8" location="'4.Matriz Peligros'!A1" display="Matriz de riesgos y Peligros Seguridad y Salud en el Trabajo" xr:uid="{00000000-0004-0000-0000-000001000000}"/>
    <hyperlink ref="B5" location="'1. Mapa Riesgos Institucional'!A1" display="Mapa de Riesgos Institucional" xr:uid="{00000000-0004-0000-0000-000002000000}"/>
    <hyperlink ref="B6" location="'2. Matriz Riesgos Corrupción'!A1" display="Mapa de Riesgos de Corrupción"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5302D-14BE-44EF-9C10-93103CE3C2D3}">
  <sheetPr>
    <tabColor theme="8" tint="-0.249977111117893"/>
  </sheetPr>
  <dimension ref="A1:V49"/>
  <sheetViews>
    <sheetView showGridLines="0" view="pageBreakPreview" topLeftCell="A4" zoomScaleNormal="100" zoomScaleSheetLayoutView="100" workbookViewId="0">
      <selection activeCell="B11" sqref="B11:B12"/>
    </sheetView>
  </sheetViews>
  <sheetFormatPr baseColWidth="10" defaultRowHeight="12.75" x14ac:dyDescent="0.2"/>
  <cols>
    <col min="1" max="1" width="11.42578125" style="22" customWidth="1"/>
    <col min="2" max="2" width="26" style="22" customWidth="1"/>
    <col min="3" max="3" width="32.7109375" style="22" customWidth="1"/>
    <col min="4" max="4" width="66.28515625" style="22" customWidth="1"/>
    <col min="5" max="5" width="30.42578125" style="22" customWidth="1"/>
    <col min="6" max="6" width="23" style="22" customWidth="1"/>
    <col min="7" max="7" width="54.28515625" style="22" customWidth="1"/>
    <col min="8" max="8" width="33.7109375" style="22" customWidth="1"/>
    <col min="9" max="10" width="14.85546875" style="22" customWidth="1"/>
    <col min="11" max="11" width="3.5703125" style="22" bestFit="1" customWidth="1"/>
    <col min="12" max="12" width="54.28515625" style="22" customWidth="1"/>
    <col min="13" max="14" width="14.85546875" style="22" customWidth="1"/>
    <col min="15" max="15" width="3.5703125" style="22" bestFit="1" customWidth="1"/>
    <col min="16" max="16" width="5.42578125" style="22" customWidth="1"/>
    <col min="17" max="17" width="66.42578125" style="22" customWidth="1"/>
    <col min="18" max="18" width="29.7109375" style="38" customWidth="1"/>
    <col min="19" max="19" width="26.85546875" style="22" customWidth="1"/>
    <col min="20" max="21" width="26.7109375" style="22" customWidth="1"/>
    <col min="22" max="22" width="23" style="22" customWidth="1"/>
    <col min="23" max="16384" width="11.42578125" style="22"/>
  </cols>
  <sheetData>
    <row r="1" spans="1:22" s="8" customFormat="1" ht="32.25" customHeight="1" x14ac:dyDescent="0.2">
      <c r="B1" s="300"/>
      <c r="C1" s="300"/>
      <c r="D1" s="301" t="s">
        <v>0</v>
      </c>
      <c r="E1" s="302"/>
      <c r="F1" s="302"/>
      <c r="G1" s="302"/>
      <c r="H1" s="302"/>
      <c r="I1" s="302"/>
      <c r="J1" s="302"/>
      <c r="K1" s="302"/>
      <c r="L1" s="302"/>
      <c r="M1" s="302"/>
      <c r="N1" s="302"/>
      <c r="O1" s="302"/>
      <c r="P1" s="302"/>
      <c r="Q1" s="302"/>
      <c r="R1" s="302"/>
      <c r="S1" s="302"/>
      <c r="T1" s="303"/>
      <c r="U1" s="304" t="s">
        <v>24</v>
      </c>
      <c r="V1" s="305"/>
    </row>
    <row r="2" spans="1:22" s="8" customFormat="1" ht="32.25" customHeight="1" x14ac:dyDescent="0.2">
      <c r="B2" s="300"/>
      <c r="C2" s="300"/>
      <c r="D2" s="306" t="s">
        <v>1</v>
      </c>
      <c r="E2" s="307"/>
      <c r="F2" s="307"/>
      <c r="G2" s="307"/>
      <c r="H2" s="307"/>
      <c r="I2" s="307"/>
      <c r="J2" s="307"/>
      <c r="K2" s="307"/>
      <c r="L2" s="307"/>
      <c r="M2" s="307"/>
      <c r="N2" s="307"/>
      <c r="O2" s="307"/>
      <c r="P2" s="307"/>
      <c r="Q2" s="307"/>
      <c r="R2" s="307"/>
      <c r="S2" s="307"/>
      <c r="T2" s="308"/>
      <c r="U2" s="309" t="s">
        <v>25</v>
      </c>
      <c r="V2" s="310"/>
    </row>
    <row r="3" spans="1:22" s="8" customFormat="1" ht="32.25" customHeight="1" thickBot="1" x14ac:dyDescent="0.25">
      <c r="B3" s="300"/>
      <c r="C3" s="300"/>
      <c r="D3" s="311" t="s">
        <v>26</v>
      </c>
      <c r="E3" s="312"/>
      <c r="F3" s="312"/>
      <c r="G3" s="312"/>
      <c r="H3" s="312"/>
      <c r="I3" s="312"/>
      <c r="J3" s="312"/>
      <c r="K3" s="312"/>
      <c r="L3" s="312"/>
      <c r="M3" s="312"/>
      <c r="N3" s="312"/>
      <c r="O3" s="312"/>
      <c r="P3" s="312"/>
      <c r="Q3" s="312"/>
      <c r="R3" s="312"/>
      <c r="S3" s="312"/>
      <c r="T3" s="313"/>
      <c r="U3" s="314" t="s">
        <v>1292</v>
      </c>
      <c r="V3" s="315"/>
    </row>
    <row r="4" spans="1:22" s="9" customFormat="1" x14ac:dyDescent="0.25">
      <c r="C4" s="15"/>
      <c r="D4" s="292"/>
      <c r="E4" s="292"/>
      <c r="F4" s="292"/>
    </row>
    <row r="5" spans="1:22" s="9" customFormat="1" ht="15" customHeight="1" x14ac:dyDescent="0.25">
      <c r="C5" s="292" t="s">
        <v>27</v>
      </c>
      <c r="D5" s="278">
        <v>44074</v>
      </c>
      <c r="E5" s="18"/>
      <c r="F5" s="18"/>
      <c r="J5" s="14"/>
      <c r="K5" s="14"/>
      <c r="L5" s="14"/>
      <c r="M5" s="14"/>
      <c r="N5" s="14"/>
      <c r="O5" s="14"/>
      <c r="P5" s="14"/>
    </row>
    <row r="6" spans="1:22" s="9" customFormat="1" ht="15" customHeight="1" x14ac:dyDescent="0.25">
      <c r="C6" s="292"/>
      <c r="D6" s="18"/>
      <c r="E6" s="18"/>
      <c r="F6" s="18"/>
      <c r="J6" s="14"/>
      <c r="K6" s="14"/>
      <c r="L6" s="14"/>
      <c r="M6" s="14"/>
      <c r="N6" s="14"/>
      <c r="O6" s="14"/>
      <c r="P6" s="14"/>
    </row>
    <row r="7" spans="1:22" s="9" customFormat="1" ht="15" customHeight="1" x14ac:dyDescent="0.25">
      <c r="C7" s="292" t="s">
        <v>2</v>
      </c>
      <c r="D7" s="20">
        <v>2</v>
      </c>
      <c r="E7" s="18"/>
      <c r="F7" s="18"/>
      <c r="H7" s="292"/>
      <c r="I7" s="18"/>
      <c r="J7" s="14"/>
      <c r="K7" s="14"/>
      <c r="L7" s="14"/>
      <c r="M7" s="14"/>
      <c r="N7" s="14"/>
      <c r="O7" s="14"/>
      <c r="P7" s="14"/>
    </row>
    <row r="8" spans="1:22" s="9" customFormat="1" ht="15" customHeight="1" x14ac:dyDescent="0.25">
      <c r="C8" s="19"/>
      <c r="D8" s="21"/>
      <c r="E8" s="18"/>
      <c r="F8" s="18"/>
      <c r="H8" s="292"/>
      <c r="I8" s="18"/>
      <c r="J8" s="14"/>
      <c r="K8" s="14"/>
      <c r="L8" s="14"/>
      <c r="M8" s="14"/>
      <c r="N8" s="14"/>
      <c r="O8" s="14"/>
      <c r="P8" s="14"/>
    </row>
    <row r="9" spans="1:22" s="9" customFormat="1" ht="15" customHeight="1" x14ac:dyDescent="0.25">
      <c r="C9" s="19"/>
      <c r="D9" s="21"/>
      <c r="E9" s="18"/>
      <c r="F9" s="18"/>
      <c r="H9" s="292"/>
      <c r="I9" s="18"/>
      <c r="J9" s="14"/>
      <c r="K9" s="14"/>
      <c r="L9" s="14"/>
      <c r="M9" s="14"/>
      <c r="N9" s="14"/>
      <c r="O9" s="14"/>
      <c r="P9" s="14"/>
    </row>
    <row r="10" spans="1:22" s="8" customFormat="1" x14ac:dyDescent="0.2">
      <c r="C10" s="10"/>
      <c r="D10" s="10"/>
      <c r="E10" s="10"/>
      <c r="F10" s="10"/>
      <c r="G10" s="10"/>
      <c r="H10" s="10"/>
      <c r="I10" s="10"/>
      <c r="R10" s="9"/>
    </row>
    <row r="11" spans="1:22" ht="24" customHeight="1" x14ac:dyDescent="0.2">
      <c r="A11" s="297" t="s">
        <v>3</v>
      </c>
      <c r="B11" s="298" t="s">
        <v>23</v>
      </c>
      <c r="C11" s="296" t="s">
        <v>4</v>
      </c>
      <c r="D11" s="296" t="s">
        <v>5</v>
      </c>
      <c r="E11" s="296" t="s">
        <v>6</v>
      </c>
      <c r="F11" s="296" t="s">
        <v>7</v>
      </c>
      <c r="G11" s="296" t="s">
        <v>8</v>
      </c>
      <c r="H11" s="296" t="s">
        <v>9</v>
      </c>
      <c r="I11" s="296" t="s">
        <v>10</v>
      </c>
      <c r="J11" s="296"/>
      <c r="K11" s="296"/>
      <c r="L11" s="296" t="s">
        <v>11</v>
      </c>
      <c r="M11" s="296" t="s">
        <v>12</v>
      </c>
      <c r="N11" s="296"/>
      <c r="O11" s="296"/>
      <c r="P11" s="297" t="s">
        <v>13</v>
      </c>
      <c r="Q11" s="296" t="s">
        <v>14</v>
      </c>
      <c r="R11" s="296" t="s">
        <v>15</v>
      </c>
      <c r="S11" s="317" t="s">
        <v>16</v>
      </c>
      <c r="T11" s="296" t="s">
        <v>17</v>
      </c>
      <c r="U11" s="296" t="s">
        <v>18</v>
      </c>
      <c r="V11" s="316" t="s">
        <v>19</v>
      </c>
    </row>
    <row r="12" spans="1:22" ht="57.75" customHeight="1" x14ac:dyDescent="0.2">
      <c r="A12" s="297"/>
      <c r="B12" s="299"/>
      <c r="C12" s="296"/>
      <c r="D12" s="296"/>
      <c r="E12" s="296"/>
      <c r="F12" s="296"/>
      <c r="G12" s="296"/>
      <c r="H12" s="296"/>
      <c r="I12" s="290" t="s">
        <v>20</v>
      </c>
      <c r="J12" s="290" t="s">
        <v>21</v>
      </c>
      <c r="K12" s="279" t="s">
        <v>22</v>
      </c>
      <c r="L12" s="296"/>
      <c r="M12" s="290" t="s">
        <v>20</v>
      </c>
      <c r="N12" s="290" t="s">
        <v>21</v>
      </c>
      <c r="O12" s="279" t="s">
        <v>22</v>
      </c>
      <c r="P12" s="297"/>
      <c r="Q12" s="296"/>
      <c r="R12" s="296"/>
      <c r="S12" s="317"/>
      <c r="T12" s="296"/>
      <c r="U12" s="296"/>
      <c r="V12" s="316"/>
    </row>
    <row r="13" spans="1:22" ht="99.95" customHeight="1" x14ac:dyDescent="0.2">
      <c r="A13" s="284">
        <v>1</v>
      </c>
      <c r="B13" s="282" t="s">
        <v>1037</v>
      </c>
      <c r="C13" s="470" t="s">
        <v>1038</v>
      </c>
      <c r="D13" s="458" t="s">
        <v>1039</v>
      </c>
      <c r="E13" s="283" t="s">
        <v>1040</v>
      </c>
      <c r="F13" s="283" t="s">
        <v>66</v>
      </c>
      <c r="G13" s="282" t="s">
        <v>1041</v>
      </c>
      <c r="H13" s="276" t="s">
        <v>1042</v>
      </c>
      <c r="I13" s="285" t="s">
        <v>56</v>
      </c>
      <c r="J13" s="285" t="s">
        <v>61</v>
      </c>
      <c r="K13" s="436" t="s">
        <v>35</v>
      </c>
      <c r="L13" s="282" t="s">
        <v>153</v>
      </c>
      <c r="M13" s="285" t="s">
        <v>56</v>
      </c>
      <c r="N13" s="285" t="s">
        <v>61</v>
      </c>
      <c r="O13" s="436" t="s">
        <v>35</v>
      </c>
      <c r="P13" s="24" t="s">
        <v>36</v>
      </c>
      <c r="Q13" s="283" t="s">
        <v>1043</v>
      </c>
      <c r="R13" s="286" t="s">
        <v>1044</v>
      </c>
      <c r="S13" s="283" t="s">
        <v>154</v>
      </c>
      <c r="T13" s="283" t="s">
        <v>1045</v>
      </c>
      <c r="U13" s="282" t="s">
        <v>1046</v>
      </c>
      <c r="V13" s="26" t="s">
        <v>1047</v>
      </c>
    </row>
    <row r="14" spans="1:22" ht="99.95" customHeight="1" x14ac:dyDescent="0.2">
      <c r="A14" s="284">
        <v>2</v>
      </c>
      <c r="B14" s="282" t="s">
        <v>1037</v>
      </c>
      <c r="C14" s="470" t="s">
        <v>1048</v>
      </c>
      <c r="D14" s="458" t="s">
        <v>1049</v>
      </c>
      <c r="E14" s="283" t="s">
        <v>1040</v>
      </c>
      <c r="F14" s="283" t="s">
        <v>66</v>
      </c>
      <c r="G14" s="282" t="s">
        <v>1050</v>
      </c>
      <c r="H14" s="282" t="s">
        <v>1051</v>
      </c>
      <c r="I14" s="285" t="s">
        <v>56</v>
      </c>
      <c r="J14" s="285" t="s">
        <v>67</v>
      </c>
      <c r="K14" s="23" t="s">
        <v>62</v>
      </c>
      <c r="L14" s="437" t="s">
        <v>1052</v>
      </c>
      <c r="M14" s="285" t="s">
        <v>56</v>
      </c>
      <c r="N14" s="285" t="s">
        <v>61</v>
      </c>
      <c r="O14" s="436" t="s">
        <v>1331</v>
      </c>
      <c r="P14" s="24" t="s">
        <v>36</v>
      </c>
      <c r="Q14" s="283" t="s">
        <v>1053</v>
      </c>
      <c r="R14" s="286" t="s">
        <v>1054</v>
      </c>
      <c r="S14" s="286" t="s">
        <v>1055</v>
      </c>
      <c r="T14" s="25" t="s">
        <v>1056</v>
      </c>
      <c r="U14" s="282" t="s">
        <v>1046</v>
      </c>
      <c r="V14" s="26" t="s">
        <v>1047</v>
      </c>
    </row>
    <row r="15" spans="1:22" ht="99.95" customHeight="1" x14ac:dyDescent="0.2">
      <c r="A15" s="284">
        <v>3</v>
      </c>
      <c r="B15" s="282" t="s">
        <v>1057</v>
      </c>
      <c r="C15" s="470" t="s">
        <v>1058</v>
      </c>
      <c r="D15" s="458" t="s">
        <v>68</v>
      </c>
      <c r="E15" s="283" t="s">
        <v>1040</v>
      </c>
      <c r="F15" s="284" t="s">
        <v>69</v>
      </c>
      <c r="G15" s="286" t="s">
        <v>1059</v>
      </c>
      <c r="H15" s="286" t="s">
        <v>1060</v>
      </c>
      <c r="I15" s="285" t="s">
        <v>49</v>
      </c>
      <c r="J15" s="285" t="s">
        <v>61</v>
      </c>
      <c r="K15" s="225" t="s">
        <v>62</v>
      </c>
      <c r="L15" s="282" t="s">
        <v>1061</v>
      </c>
      <c r="M15" s="285" t="s">
        <v>56</v>
      </c>
      <c r="N15" s="285" t="s">
        <v>61</v>
      </c>
      <c r="O15" s="226" t="s">
        <v>35</v>
      </c>
      <c r="P15" s="287" t="s">
        <v>36</v>
      </c>
      <c r="Q15" s="283" t="s">
        <v>1062</v>
      </c>
      <c r="R15" s="282" t="s">
        <v>1063</v>
      </c>
      <c r="S15" s="282" t="s">
        <v>1064</v>
      </c>
      <c r="T15" s="227" t="s">
        <v>1065</v>
      </c>
      <c r="U15" s="282" t="s">
        <v>70</v>
      </c>
      <c r="V15" s="26" t="s">
        <v>1066</v>
      </c>
    </row>
    <row r="16" spans="1:22" ht="99.95" customHeight="1" x14ac:dyDescent="0.2">
      <c r="A16" s="284">
        <v>4</v>
      </c>
      <c r="B16" s="282" t="s">
        <v>58</v>
      </c>
      <c r="C16" s="470" t="s">
        <v>28</v>
      </c>
      <c r="D16" s="459" t="s">
        <v>29</v>
      </c>
      <c r="E16" s="283" t="s">
        <v>1067</v>
      </c>
      <c r="F16" s="283" t="s">
        <v>30</v>
      </c>
      <c r="G16" s="286" t="s">
        <v>31</v>
      </c>
      <c r="H16" s="286" t="s">
        <v>32</v>
      </c>
      <c r="I16" s="285" t="s">
        <v>33</v>
      </c>
      <c r="J16" s="285" t="s">
        <v>50</v>
      </c>
      <c r="K16" s="438" t="s">
        <v>35</v>
      </c>
      <c r="L16" s="286" t="s">
        <v>1068</v>
      </c>
      <c r="M16" s="285" t="s">
        <v>33</v>
      </c>
      <c r="N16" s="285" t="s">
        <v>34</v>
      </c>
      <c r="O16" s="438" t="s">
        <v>35</v>
      </c>
      <c r="P16" s="439" t="s">
        <v>36</v>
      </c>
      <c r="Q16" s="283" t="s">
        <v>1069</v>
      </c>
      <c r="R16" s="286" t="s">
        <v>1070</v>
      </c>
      <c r="S16" s="286" t="s">
        <v>37</v>
      </c>
      <c r="T16" s="283" t="s">
        <v>1071</v>
      </c>
      <c r="U16" s="286" t="s">
        <v>38</v>
      </c>
      <c r="V16" s="283" t="s">
        <v>39</v>
      </c>
    </row>
    <row r="17" spans="1:22" ht="99.95" customHeight="1" x14ac:dyDescent="0.2">
      <c r="A17" s="284">
        <v>5</v>
      </c>
      <c r="B17" s="282" t="s">
        <v>58</v>
      </c>
      <c r="C17" s="470" t="s">
        <v>43</v>
      </c>
      <c r="D17" s="459" t="s">
        <v>44</v>
      </c>
      <c r="E17" s="283" t="s">
        <v>45</v>
      </c>
      <c r="F17" s="283" t="s">
        <v>46</v>
      </c>
      <c r="G17" s="286" t="s">
        <v>47</v>
      </c>
      <c r="H17" s="286" t="s">
        <v>48</v>
      </c>
      <c r="I17" s="285" t="s">
        <v>49</v>
      </c>
      <c r="J17" s="285" t="s">
        <v>50</v>
      </c>
      <c r="K17" s="438" t="s">
        <v>35</v>
      </c>
      <c r="L17" s="286" t="s">
        <v>1072</v>
      </c>
      <c r="M17" s="285" t="s">
        <v>49</v>
      </c>
      <c r="N17" s="285" t="s">
        <v>50</v>
      </c>
      <c r="O17" s="438" t="s">
        <v>35</v>
      </c>
      <c r="P17" s="439" t="s">
        <v>36</v>
      </c>
      <c r="Q17" s="283" t="s">
        <v>1073</v>
      </c>
      <c r="R17" s="286" t="s">
        <v>51</v>
      </c>
      <c r="S17" s="283" t="s">
        <v>37</v>
      </c>
      <c r="T17" s="283" t="s">
        <v>52</v>
      </c>
      <c r="U17" s="286" t="s">
        <v>53</v>
      </c>
      <c r="V17" s="283" t="s">
        <v>42</v>
      </c>
    </row>
    <row r="18" spans="1:22" ht="99.95" customHeight="1" x14ac:dyDescent="0.2">
      <c r="A18" s="284">
        <v>6</v>
      </c>
      <c r="B18" s="282" t="s">
        <v>58</v>
      </c>
      <c r="C18" s="470" t="s">
        <v>54</v>
      </c>
      <c r="D18" s="459" t="s">
        <v>1074</v>
      </c>
      <c r="E18" s="283" t="s">
        <v>1067</v>
      </c>
      <c r="F18" s="283" t="s">
        <v>30</v>
      </c>
      <c r="G18" s="286" t="s">
        <v>1075</v>
      </c>
      <c r="H18" s="286" t="s">
        <v>55</v>
      </c>
      <c r="I18" s="285" t="s">
        <v>56</v>
      </c>
      <c r="J18" s="285" t="s">
        <v>34</v>
      </c>
      <c r="K18" s="440" t="s">
        <v>57</v>
      </c>
      <c r="L18" s="286" t="s">
        <v>1076</v>
      </c>
      <c r="M18" s="285" t="s">
        <v>56</v>
      </c>
      <c r="N18" s="285" t="s">
        <v>34</v>
      </c>
      <c r="O18" s="440" t="s">
        <v>57</v>
      </c>
      <c r="P18" s="439" t="s">
        <v>71</v>
      </c>
      <c r="Q18" s="283" t="s">
        <v>1077</v>
      </c>
      <c r="R18" s="286" t="s">
        <v>1078</v>
      </c>
      <c r="S18" s="283" t="s">
        <v>37</v>
      </c>
      <c r="T18" s="283" t="s">
        <v>1079</v>
      </c>
      <c r="U18" s="286" t="s">
        <v>53</v>
      </c>
      <c r="V18" s="283" t="s">
        <v>42</v>
      </c>
    </row>
    <row r="19" spans="1:22" ht="99.95" customHeight="1" x14ac:dyDescent="0.2">
      <c r="A19" s="284">
        <v>7</v>
      </c>
      <c r="B19" s="282" t="s">
        <v>65</v>
      </c>
      <c r="C19" s="470" t="s">
        <v>59</v>
      </c>
      <c r="D19" s="460" t="s">
        <v>60</v>
      </c>
      <c r="E19" s="283" t="s">
        <v>45</v>
      </c>
      <c r="F19" s="228" t="s">
        <v>1080</v>
      </c>
      <c r="G19" s="229" t="s">
        <v>1081</v>
      </c>
      <c r="H19" s="230" t="s">
        <v>1082</v>
      </c>
      <c r="I19" s="285" t="s">
        <v>33</v>
      </c>
      <c r="J19" s="285" t="s">
        <v>61</v>
      </c>
      <c r="K19" s="231" t="s">
        <v>62</v>
      </c>
      <c r="L19" s="229" t="s">
        <v>1332</v>
      </c>
      <c r="M19" s="285" t="s">
        <v>33</v>
      </c>
      <c r="N19" s="285" t="s">
        <v>61</v>
      </c>
      <c r="O19" s="231" t="s">
        <v>62</v>
      </c>
      <c r="P19" s="232" t="s">
        <v>36</v>
      </c>
      <c r="Q19" s="229" t="s">
        <v>1296</v>
      </c>
      <c r="R19" s="283" t="s">
        <v>1297</v>
      </c>
      <c r="S19" s="283" t="s">
        <v>1298</v>
      </c>
      <c r="T19" s="25" t="s">
        <v>1299</v>
      </c>
      <c r="U19" s="233" t="s">
        <v>1300</v>
      </c>
      <c r="V19" s="234" t="s">
        <v>1083</v>
      </c>
    </row>
    <row r="20" spans="1:22" ht="99.95" customHeight="1" x14ac:dyDescent="0.2">
      <c r="A20" s="284">
        <v>8</v>
      </c>
      <c r="B20" s="282" t="s">
        <v>65</v>
      </c>
      <c r="C20" s="470" t="s">
        <v>1084</v>
      </c>
      <c r="D20" s="458" t="s">
        <v>1085</v>
      </c>
      <c r="E20" s="283" t="s">
        <v>98</v>
      </c>
      <c r="F20" s="283" t="s">
        <v>64</v>
      </c>
      <c r="G20" s="282" t="s">
        <v>1086</v>
      </c>
      <c r="H20" s="282" t="s">
        <v>1087</v>
      </c>
      <c r="I20" s="285" t="s">
        <v>56</v>
      </c>
      <c r="J20" s="285" t="s">
        <v>50</v>
      </c>
      <c r="K20" s="235" t="s">
        <v>63</v>
      </c>
      <c r="L20" s="282" t="s">
        <v>1088</v>
      </c>
      <c r="M20" s="285" t="s">
        <v>56</v>
      </c>
      <c r="N20" s="285" t="s">
        <v>50</v>
      </c>
      <c r="O20" s="235" t="s">
        <v>63</v>
      </c>
      <c r="P20" s="27" t="s">
        <v>36</v>
      </c>
      <c r="Q20" s="282" t="s">
        <v>1301</v>
      </c>
      <c r="R20" s="282" t="s">
        <v>1302</v>
      </c>
      <c r="S20" s="283" t="s">
        <v>1303</v>
      </c>
      <c r="T20" s="286" t="s">
        <v>1304</v>
      </c>
      <c r="U20" s="236" t="s">
        <v>1089</v>
      </c>
      <c r="V20" s="234" t="s">
        <v>1083</v>
      </c>
    </row>
    <row r="21" spans="1:22" ht="99.95" customHeight="1" x14ac:dyDescent="0.2">
      <c r="A21" s="284">
        <v>9</v>
      </c>
      <c r="B21" s="282" t="s">
        <v>73</v>
      </c>
      <c r="C21" s="470" t="s">
        <v>1090</v>
      </c>
      <c r="D21" s="461" t="s">
        <v>1091</v>
      </c>
      <c r="E21" s="283" t="s">
        <v>102</v>
      </c>
      <c r="F21" s="283" t="s">
        <v>69</v>
      </c>
      <c r="G21" s="282" t="s">
        <v>1092</v>
      </c>
      <c r="H21" s="282" t="s">
        <v>1093</v>
      </c>
      <c r="I21" s="285" t="s">
        <v>49</v>
      </c>
      <c r="J21" s="285" t="s">
        <v>61</v>
      </c>
      <c r="K21" s="441" t="s">
        <v>1094</v>
      </c>
      <c r="L21" s="282" t="s">
        <v>1095</v>
      </c>
      <c r="M21" s="285" t="s">
        <v>56</v>
      </c>
      <c r="N21" s="285" t="s">
        <v>50</v>
      </c>
      <c r="O21" s="442" t="s">
        <v>50</v>
      </c>
      <c r="P21" s="287" t="s">
        <v>36</v>
      </c>
      <c r="Q21" s="282" t="s">
        <v>1096</v>
      </c>
      <c r="R21" s="282" t="s">
        <v>1097</v>
      </c>
      <c r="S21" s="282" t="s">
        <v>1098</v>
      </c>
      <c r="T21" s="282" t="s">
        <v>97</v>
      </c>
      <c r="U21" s="282" t="s">
        <v>1099</v>
      </c>
      <c r="V21" s="282" t="s">
        <v>72</v>
      </c>
    </row>
    <row r="22" spans="1:22" ht="99.95" customHeight="1" x14ac:dyDescent="0.2">
      <c r="A22" s="284">
        <v>10</v>
      </c>
      <c r="B22" s="282" t="s">
        <v>73</v>
      </c>
      <c r="C22" s="470" t="s">
        <v>1100</v>
      </c>
      <c r="D22" s="461" t="s">
        <v>1101</v>
      </c>
      <c r="E22" s="283" t="s">
        <v>102</v>
      </c>
      <c r="F22" s="283" t="s">
        <v>69</v>
      </c>
      <c r="G22" s="282" t="s">
        <v>1102</v>
      </c>
      <c r="H22" s="282" t="s">
        <v>1093</v>
      </c>
      <c r="I22" s="285" t="s">
        <v>49</v>
      </c>
      <c r="J22" s="285" t="s">
        <v>61</v>
      </c>
      <c r="K22" s="441" t="s">
        <v>1094</v>
      </c>
      <c r="L22" s="282" t="s">
        <v>1103</v>
      </c>
      <c r="M22" s="285" t="s">
        <v>56</v>
      </c>
      <c r="N22" s="285" t="s">
        <v>50</v>
      </c>
      <c r="O22" s="442" t="s">
        <v>50</v>
      </c>
      <c r="P22" s="287" t="s">
        <v>36</v>
      </c>
      <c r="Q22" s="282" t="s">
        <v>1104</v>
      </c>
      <c r="R22" s="282" t="s">
        <v>1105</v>
      </c>
      <c r="S22" s="282" t="s">
        <v>1106</v>
      </c>
      <c r="T22" s="282" t="s">
        <v>1333</v>
      </c>
      <c r="U22" s="282" t="s">
        <v>1099</v>
      </c>
      <c r="V22" s="282" t="s">
        <v>72</v>
      </c>
    </row>
    <row r="23" spans="1:22" ht="99.95" customHeight="1" x14ac:dyDescent="0.2">
      <c r="A23" s="284">
        <v>11</v>
      </c>
      <c r="B23" s="282" t="s">
        <v>73</v>
      </c>
      <c r="C23" s="470" t="s">
        <v>1107</v>
      </c>
      <c r="D23" s="461" t="s">
        <v>1108</v>
      </c>
      <c r="E23" s="283" t="s">
        <v>45</v>
      </c>
      <c r="F23" s="283" t="s">
        <v>1109</v>
      </c>
      <c r="G23" s="282" t="s">
        <v>1110</v>
      </c>
      <c r="H23" s="282" t="s">
        <v>1111</v>
      </c>
      <c r="I23" s="285" t="s">
        <v>49</v>
      </c>
      <c r="J23" s="285" t="s">
        <v>67</v>
      </c>
      <c r="K23" s="441" t="s">
        <v>1094</v>
      </c>
      <c r="L23" s="282" t="s">
        <v>1112</v>
      </c>
      <c r="M23" s="285" t="s">
        <v>56</v>
      </c>
      <c r="N23" s="285" t="s">
        <v>61</v>
      </c>
      <c r="O23" s="442" t="s">
        <v>35</v>
      </c>
      <c r="P23" s="287" t="s">
        <v>36</v>
      </c>
      <c r="Q23" s="282" t="s">
        <v>1334</v>
      </c>
      <c r="R23" s="282" t="s">
        <v>1113</v>
      </c>
      <c r="S23" s="282" t="s">
        <v>1098</v>
      </c>
      <c r="T23" s="282" t="s">
        <v>1114</v>
      </c>
      <c r="U23" s="282" t="s">
        <v>1115</v>
      </c>
      <c r="V23" s="282" t="s">
        <v>72</v>
      </c>
    </row>
    <row r="24" spans="1:22" ht="99.95" customHeight="1" x14ac:dyDescent="0.2">
      <c r="A24" s="284">
        <v>12</v>
      </c>
      <c r="B24" s="282" t="s">
        <v>73</v>
      </c>
      <c r="C24" s="470" t="s">
        <v>1116</v>
      </c>
      <c r="D24" s="461" t="s">
        <v>1117</v>
      </c>
      <c r="E24" s="283" t="s">
        <v>45</v>
      </c>
      <c r="F24" s="283" t="s">
        <v>1109</v>
      </c>
      <c r="G24" s="282" t="s">
        <v>1118</v>
      </c>
      <c r="H24" s="282" t="s">
        <v>1119</v>
      </c>
      <c r="I24" s="285" t="s">
        <v>33</v>
      </c>
      <c r="J24" s="285" t="s">
        <v>67</v>
      </c>
      <c r="K24" s="441" t="s">
        <v>1094</v>
      </c>
      <c r="L24" s="282" t="s">
        <v>1120</v>
      </c>
      <c r="M24" s="285" t="s">
        <v>49</v>
      </c>
      <c r="N24" s="285" t="s">
        <v>61</v>
      </c>
      <c r="O24" s="441" t="s">
        <v>1094</v>
      </c>
      <c r="P24" s="287" t="s">
        <v>36</v>
      </c>
      <c r="Q24" s="282" t="s">
        <v>1121</v>
      </c>
      <c r="R24" s="282" t="s">
        <v>1122</v>
      </c>
      <c r="S24" s="282" t="s">
        <v>1123</v>
      </c>
      <c r="T24" s="282" t="s">
        <v>1335</v>
      </c>
      <c r="U24" s="282" t="s">
        <v>1124</v>
      </c>
      <c r="V24" s="282" t="s">
        <v>72</v>
      </c>
    </row>
    <row r="25" spans="1:22" ht="99.95" customHeight="1" x14ac:dyDescent="0.2">
      <c r="A25" s="284">
        <v>13</v>
      </c>
      <c r="B25" s="282" t="s">
        <v>155</v>
      </c>
      <c r="C25" s="470" t="s">
        <v>1125</v>
      </c>
      <c r="D25" s="458" t="s">
        <v>1126</v>
      </c>
      <c r="E25" s="283" t="s">
        <v>98</v>
      </c>
      <c r="F25" s="283" t="s">
        <v>74</v>
      </c>
      <c r="G25" s="286" t="s">
        <v>1127</v>
      </c>
      <c r="H25" s="282" t="s">
        <v>1128</v>
      </c>
      <c r="I25" s="285" t="s">
        <v>75</v>
      </c>
      <c r="J25" s="285" t="s">
        <v>50</v>
      </c>
      <c r="K25" s="3" t="s">
        <v>62</v>
      </c>
      <c r="L25" s="282" t="s">
        <v>76</v>
      </c>
      <c r="M25" s="285" t="s">
        <v>33</v>
      </c>
      <c r="N25" s="285" t="s">
        <v>50</v>
      </c>
      <c r="O25" s="443" t="s">
        <v>35</v>
      </c>
      <c r="P25" s="24" t="s">
        <v>77</v>
      </c>
      <c r="Q25" s="32" t="s">
        <v>1129</v>
      </c>
      <c r="R25" s="286" t="s">
        <v>1130</v>
      </c>
      <c r="S25" s="283" t="s">
        <v>78</v>
      </c>
      <c r="T25" s="6" t="s">
        <v>1131</v>
      </c>
      <c r="U25" s="26" t="s">
        <v>1132</v>
      </c>
      <c r="V25" s="25" t="s">
        <v>1133</v>
      </c>
    </row>
    <row r="26" spans="1:22" ht="99.95" customHeight="1" x14ac:dyDescent="0.2">
      <c r="A26" s="284">
        <v>14</v>
      </c>
      <c r="B26" s="282" t="s">
        <v>155</v>
      </c>
      <c r="C26" s="470" t="s">
        <v>79</v>
      </c>
      <c r="D26" s="459" t="s">
        <v>1134</v>
      </c>
      <c r="E26" s="283" t="s">
        <v>1067</v>
      </c>
      <c r="F26" s="283" t="s">
        <v>80</v>
      </c>
      <c r="G26" s="282" t="s">
        <v>81</v>
      </c>
      <c r="H26" s="282" t="s">
        <v>1135</v>
      </c>
      <c r="I26" s="285" t="s">
        <v>33</v>
      </c>
      <c r="J26" s="285" t="s">
        <v>34</v>
      </c>
      <c r="K26" s="444" t="s">
        <v>35</v>
      </c>
      <c r="L26" s="282" t="s">
        <v>1136</v>
      </c>
      <c r="M26" s="285" t="s">
        <v>33</v>
      </c>
      <c r="N26" s="285" t="s">
        <v>41</v>
      </c>
      <c r="O26" s="239" t="s">
        <v>63</v>
      </c>
      <c r="P26" s="284" t="s">
        <v>77</v>
      </c>
      <c r="Q26" s="240" t="s">
        <v>1137</v>
      </c>
      <c r="R26" s="282" t="s">
        <v>1138</v>
      </c>
      <c r="S26" s="282" t="s">
        <v>1139</v>
      </c>
      <c r="T26" s="6" t="s">
        <v>1140</v>
      </c>
      <c r="U26" s="282" t="s">
        <v>1089</v>
      </c>
      <c r="V26" s="282" t="s">
        <v>82</v>
      </c>
    </row>
    <row r="27" spans="1:22" ht="99.95" customHeight="1" x14ac:dyDescent="0.2">
      <c r="A27" s="284">
        <v>15</v>
      </c>
      <c r="B27" s="282" t="s">
        <v>1141</v>
      </c>
      <c r="C27" s="470" t="s">
        <v>83</v>
      </c>
      <c r="D27" s="458" t="s">
        <v>1142</v>
      </c>
      <c r="E27" s="283" t="s">
        <v>45</v>
      </c>
      <c r="F27" s="283" t="s">
        <v>84</v>
      </c>
      <c r="G27" s="286" t="s">
        <v>1143</v>
      </c>
      <c r="H27" s="282" t="s">
        <v>1144</v>
      </c>
      <c r="I27" s="285" t="s">
        <v>75</v>
      </c>
      <c r="J27" s="285" t="s">
        <v>50</v>
      </c>
      <c r="K27" s="241" t="s">
        <v>62</v>
      </c>
      <c r="L27" s="282" t="s">
        <v>1145</v>
      </c>
      <c r="M27" s="285" t="s">
        <v>33</v>
      </c>
      <c r="N27" s="285" t="s">
        <v>50</v>
      </c>
      <c r="O27" s="241" t="s">
        <v>62</v>
      </c>
      <c r="P27" s="24" t="s">
        <v>36</v>
      </c>
      <c r="Q27" s="283" t="s">
        <v>1146</v>
      </c>
      <c r="R27" s="286" t="s">
        <v>1147</v>
      </c>
      <c r="S27" s="283" t="s">
        <v>85</v>
      </c>
      <c r="T27" s="25" t="s">
        <v>1148</v>
      </c>
      <c r="U27" s="25" t="s">
        <v>1149</v>
      </c>
      <c r="V27" s="25" t="s">
        <v>1150</v>
      </c>
    </row>
    <row r="28" spans="1:22" ht="99.95" customHeight="1" x14ac:dyDescent="0.2">
      <c r="A28" s="284">
        <v>16</v>
      </c>
      <c r="B28" s="282" t="s">
        <v>1141</v>
      </c>
      <c r="C28" s="470" t="s">
        <v>88</v>
      </c>
      <c r="D28" s="462" t="s">
        <v>1151</v>
      </c>
      <c r="E28" s="283" t="s">
        <v>45</v>
      </c>
      <c r="F28" s="28" t="s">
        <v>87</v>
      </c>
      <c r="G28" s="286" t="s">
        <v>1152</v>
      </c>
      <c r="H28" s="282" t="s">
        <v>89</v>
      </c>
      <c r="I28" s="285" t="s">
        <v>75</v>
      </c>
      <c r="J28" s="285" t="s">
        <v>34</v>
      </c>
      <c r="K28" s="445" t="s">
        <v>35</v>
      </c>
      <c r="L28" s="34" t="s">
        <v>90</v>
      </c>
      <c r="M28" s="285" t="s">
        <v>75</v>
      </c>
      <c r="N28" s="285" t="s">
        <v>34</v>
      </c>
      <c r="O28" s="445" t="s">
        <v>35</v>
      </c>
      <c r="P28" s="446" t="s">
        <v>36</v>
      </c>
      <c r="Q28" s="283" t="s">
        <v>1153</v>
      </c>
      <c r="R28" s="282" t="s">
        <v>1154</v>
      </c>
      <c r="S28" s="282" t="s">
        <v>1155</v>
      </c>
      <c r="T28" s="283" t="s">
        <v>1156</v>
      </c>
      <c r="U28" s="25" t="s">
        <v>1157</v>
      </c>
      <c r="V28" s="25" t="s">
        <v>86</v>
      </c>
    </row>
    <row r="29" spans="1:22" ht="99.95" customHeight="1" x14ac:dyDescent="0.2">
      <c r="A29" s="284">
        <v>17</v>
      </c>
      <c r="B29" s="282" t="s">
        <v>1141</v>
      </c>
      <c r="C29" s="470" t="s">
        <v>1158</v>
      </c>
      <c r="D29" s="462" t="s">
        <v>1159</v>
      </c>
      <c r="E29" s="283" t="s">
        <v>91</v>
      </c>
      <c r="F29" s="28" t="s">
        <v>69</v>
      </c>
      <c r="G29" s="34" t="s">
        <v>1160</v>
      </c>
      <c r="H29" s="34" t="s">
        <v>1161</v>
      </c>
      <c r="I29" s="285" t="s">
        <v>75</v>
      </c>
      <c r="J29" s="285" t="s">
        <v>34</v>
      </c>
      <c r="K29" s="445" t="s">
        <v>35</v>
      </c>
      <c r="L29" s="34" t="s">
        <v>1162</v>
      </c>
      <c r="M29" s="285" t="s">
        <v>75</v>
      </c>
      <c r="N29" s="285" t="s">
        <v>34</v>
      </c>
      <c r="O29" s="445" t="s">
        <v>35</v>
      </c>
      <c r="P29" s="446" t="s">
        <v>36</v>
      </c>
      <c r="Q29" s="283" t="s">
        <v>1163</v>
      </c>
      <c r="R29" s="283" t="s">
        <v>1164</v>
      </c>
      <c r="S29" s="34" t="s">
        <v>92</v>
      </c>
      <c r="T29" s="283" t="s">
        <v>1295</v>
      </c>
      <c r="U29" s="25" t="s">
        <v>1165</v>
      </c>
      <c r="V29" s="25" t="s">
        <v>86</v>
      </c>
    </row>
    <row r="30" spans="1:22" ht="99.95" customHeight="1" thickBot="1" x14ac:dyDescent="0.25">
      <c r="A30" s="284">
        <v>18</v>
      </c>
      <c r="B30" s="282" t="s">
        <v>1166</v>
      </c>
      <c r="C30" s="470" t="s">
        <v>156</v>
      </c>
      <c r="D30" s="459" t="s">
        <v>1167</v>
      </c>
      <c r="E30" s="283" t="s">
        <v>93</v>
      </c>
      <c r="F30" s="283" t="s">
        <v>94</v>
      </c>
      <c r="G30" s="286" t="s">
        <v>1168</v>
      </c>
      <c r="H30" s="286" t="s">
        <v>1169</v>
      </c>
      <c r="I30" s="285" t="s">
        <v>33</v>
      </c>
      <c r="J30" s="285" t="s">
        <v>61</v>
      </c>
      <c r="K30" s="23" t="s">
        <v>62</v>
      </c>
      <c r="L30" s="32" t="s">
        <v>1170</v>
      </c>
      <c r="M30" s="285" t="s">
        <v>33</v>
      </c>
      <c r="N30" s="285" t="s">
        <v>34</v>
      </c>
      <c r="O30" s="442" t="s">
        <v>35</v>
      </c>
      <c r="P30" s="287" t="s">
        <v>36</v>
      </c>
      <c r="Q30" s="283" t="s">
        <v>1171</v>
      </c>
      <c r="R30" s="286" t="s">
        <v>1336</v>
      </c>
      <c r="S30" s="283" t="s">
        <v>95</v>
      </c>
      <c r="T30" s="283" t="s">
        <v>1172</v>
      </c>
      <c r="U30" s="25" t="s">
        <v>1173</v>
      </c>
      <c r="V30" s="25" t="s">
        <v>96</v>
      </c>
    </row>
    <row r="31" spans="1:22" ht="99.95" customHeight="1" thickBot="1" x14ac:dyDescent="0.25">
      <c r="A31" s="284">
        <v>19</v>
      </c>
      <c r="B31" s="282" t="s">
        <v>1174</v>
      </c>
      <c r="C31" s="470" t="s">
        <v>1175</v>
      </c>
      <c r="D31" s="463" t="s">
        <v>1176</v>
      </c>
      <c r="E31" s="283" t="s">
        <v>102</v>
      </c>
      <c r="F31" s="242" t="s">
        <v>69</v>
      </c>
      <c r="G31" s="243" t="s">
        <v>105</v>
      </c>
      <c r="H31" s="244" t="s">
        <v>106</v>
      </c>
      <c r="I31" s="285" t="s">
        <v>40</v>
      </c>
      <c r="J31" s="285" t="s">
        <v>67</v>
      </c>
      <c r="K31" s="245" t="s">
        <v>62</v>
      </c>
      <c r="L31" s="246" t="s">
        <v>107</v>
      </c>
      <c r="M31" s="285" t="s">
        <v>40</v>
      </c>
      <c r="N31" s="285" t="s">
        <v>67</v>
      </c>
      <c r="O31" s="245" t="s">
        <v>62</v>
      </c>
      <c r="P31" s="287" t="s">
        <v>36</v>
      </c>
      <c r="Q31" s="242" t="s">
        <v>1337</v>
      </c>
      <c r="R31" s="247" t="s">
        <v>1178</v>
      </c>
      <c r="S31" s="242" t="s">
        <v>108</v>
      </c>
      <c r="T31" s="248" t="s">
        <v>1179</v>
      </c>
      <c r="U31" s="248" t="s">
        <v>109</v>
      </c>
      <c r="V31" s="248" t="s">
        <v>110</v>
      </c>
    </row>
    <row r="32" spans="1:22" ht="99.95" customHeight="1" thickBot="1" x14ac:dyDescent="0.25">
      <c r="A32" s="284">
        <v>20</v>
      </c>
      <c r="B32" s="282" t="s">
        <v>1174</v>
      </c>
      <c r="C32" s="470" t="s">
        <v>1180</v>
      </c>
      <c r="D32" s="459" t="s">
        <v>1181</v>
      </c>
      <c r="E32" s="283" t="s">
        <v>45</v>
      </c>
      <c r="F32" s="283" t="s">
        <v>1182</v>
      </c>
      <c r="G32" s="282" t="s">
        <v>1183</v>
      </c>
      <c r="H32" s="31" t="s">
        <v>111</v>
      </c>
      <c r="I32" s="285" t="s">
        <v>40</v>
      </c>
      <c r="J32" s="285" t="s">
        <v>67</v>
      </c>
      <c r="K32" s="245" t="s">
        <v>62</v>
      </c>
      <c r="L32" s="33" t="s">
        <v>112</v>
      </c>
      <c r="M32" s="285" t="s">
        <v>40</v>
      </c>
      <c r="N32" s="285" t="s">
        <v>67</v>
      </c>
      <c r="O32" s="245" t="s">
        <v>62</v>
      </c>
      <c r="P32" s="287" t="s">
        <v>36</v>
      </c>
      <c r="Q32" s="283" t="s">
        <v>1184</v>
      </c>
      <c r="R32" s="283" t="s">
        <v>1185</v>
      </c>
      <c r="S32" s="283" t="s">
        <v>113</v>
      </c>
      <c r="T32" s="283" t="s">
        <v>1186</v>
      </c>
      <c r="U32" s="25" t="s">
        <v>1187</v>
      </c>
      <c r="V32" s="25" t="s">
        <v>114</v>
      </c>
    </row>
    <row r="33" spans="1:22" ht="99.95" customHeight="1" thickBot="1" x14ac:dyDescent="0.25">
      <c r="A33" s="284">
        <v>21</v>
      </c>
      <c r="B33" s="282" t="s">
        <v>127</v>
      </c>
      <c r="C33" s="470" t="s">
        <v>1188</v>
      </c>
      <c r="D33" s="249" t="s">
        <v>1189</v>
      </c>
      <c r="E33" s="5" t="s">
        <v>1190</v>
      </c>
      <c r="F33" s="250" t="s">
        <v>69</v>
      </c>
      <c r="G33" s="251" t="s">
        <v>1191</v>
      </c>
      <c r="H33" s="252" t="s">
        <v>1192</v>
      </c>
      <c r="I33" s="253" t="s">
        <v>33</v>
      </c>
      <c r="J33" s="253" t="s">
        <v>67</v>
      </c>
      <c r="K33" s="245" t="s">
        <v>62</v>
      </c>
      <c r="L33" s="254" t="s">
        <v>1193</v>
      </c>
      <c r="M33" s="253" t="s">
        <v>33</v>
      </c>
      <c r="N33" s="253" t="s">
        <v>61</v>
      </c>
      <c r="O33" s="245" t="s">
        <v>62</v>
      </c>
      <c r="P33" s="4" t="s">
        <v>36</v>
      </c>
      <c r="Q33" s="250" t="s">
        <v>1194</v>
      </c>
      <c r="R33" s="252" t="s">
        <v>1195</v>
      </c>
      <c r="S33" s="250" t="s">
        <v>117</v>
      </c>
      <c r="T33" s="255" t="s">
        <v>1196</v>
      </c>
      <c r="U33" s="255" t="s">
        <v>115</v>
      </c>
      <c r="V33" s="255" t="s">
        <v>116</v>
      </c>
    </row>
    <row r="34" spans="1:22" ht="99.95" customHeight="1" thickBot="1" x14ac:dyDescent="0.25">
      <c r="A34" s="284">
        <v>22</v>
      </c>
      <c r="B34" s="282" t="s">
        <v>127</v>
      </c>
      <c r="C34" s="470" t="s">
        <v>118</v>
      </c>
      <c r="D34" s="256" t="s">
        <v>1197</v>
      </c>
      <c r="E34" s="5" t="s">
        <v>1190</v>
      </c>
      <c r="F34" s="250" t="s">
        <v>69</v>
      </c>
      <c r="G34" s="252" t="s">
        <v>1198</v>
      </c>
      <c r="H34" s="251" t="s">
        <v>119</v>
      </c>
      <c r="I34" s="253" t="s">
        <v>56</v>
      </c>
      <c r="J34" s="253" t="s">
        <v>67</v>
      </c>
      <c r="K34" s="245" t="s">
        <v>62</v>
      </c>
      <c r="L34" s="254" t="s">
        <v>120</v>
      </c>
      <c r="M34" s="253" t="s">
        <v>40</v>
      </c>
      <c r="N34" s="253" t="s">
        <v>67</v>
      </c>
      <c r="O34" s="245" t="s">
        <v>62</v>
      </c>
      <c r="P34" s="4" t="s">
        <v>36</v>
      </c>
      <c r="Q34" s="250" t="s">
        <v>1199</v>
      </c>
      <c r="R34" s="252" t="s">
        <v>1200</v>
      </c>
      <c r="S34" s="251" t="s">
        <v>1201</v>
      </c>
      <c r="T34" s="250" t="s">
        <v>1202</v>
      </c>
      <c r="U34" s="250" t="s">
        <v>121</v>
      </c>
      <c r="V34" s="250" t="s">
        <v>1203</v>
      </c>
    </row>
    <row r="35" spans="1:22" ht="99.95" customHeight="1" x14ac:dyDescent="0.2">
      <c r="A35" s="284">
        <v>23</v>
      </c>
      <c r="B35" s="282" t="s">
        <v>127</v>
      </c>
      <c r="C35" s="470" t="s">
        <v>122</v>
      </c>
      <c r="D35" s="256" t="s">
        <v>1204</v>
      </c>
      <c r="E35" s="5" t="s">
        <v>45</v>
      </c>
      <c r="F35" s="250" t="s">
        <v>123</v>
      </c>
      <c r="G35" s="252" t="s">
        <v>1205</v>
      </c>
      <c r="H35" s="251" t="s">
        <v>124</v>
      </c>
      <c r="I35" s="253" t="s">
        <v>40</v>
      </c>
      <c r="J35" s="253" t="s">
        <v>67</v>
      </c>
      <c r="K35" s="245" t="s">
        <v>62</v>
      </c>
      <c r="L35" s="251" t="s">
        <v>125</v>
      </c>
      <c r="M35" s="253" t="s">
        <v>40</v>
      </c>
      <c r="N35" s="253" t="s">
        <v>61</v>
      </c>
      <c r="O35" s="224" t="s">
        <v>62</v>
      </c>
      <c r="P35" s="4" t="s">
        <v>36</v>
      </c>
      <c r="Q35" s="250" t="s">
        <v>1206</v>
      </c>
      <c r="R35" s="250" t="s">
        <v>1207</v>
      </c>
      <c r="S35" s="250" t="s">
        <v>1208</v>
      </c>
      <c r="T35" s="250" t="s">
        <v>1209</v>
      </c>
      <c r="U35" s="250" t="s">
        <v>126</v>
      </c>
      <c r="V35" s="250" t="s">
        <v>1210</v>
      </c>
    </row>
    <row r="36" spans="1:22" ht="99.95" customHeight="1" x14ac:dyDescent="0.2">
      <c r="A36" s="284">
        <v>24</v>
      </c>
      <c r="B36" s="282" t="s">
        <v>1211</v>
      </c>
      <c r="C36" s="470" t="s">
        <v>1212</v>
      </c>
      <c r="D36" s="464" t="s">
        <v>1213</v>
      </c>
      <c r="E36" s="283" t="s">
        <v>102</v>
      </c>
      <c r="F36" s="257" t="s">
        <v>69</v>
      </c>
      <c r="G36" s="258" t="s">
        <v>1214</v>
      </c>
      <c r="H36" s="258" t="s">
        <v>1215</v>
      </c>
      <c r="I36" s="285" t="s">
        <v>40</v>
      </c>
      <c r="J36" s="285" t="s">
        <v>67</v>
      </c>
      <c r="K36" s="29" t="s">
        <v>62</v>
      </c>
      <c r="L36" s="258" t="s">
        <v>1216</v>
      </c>
      <c r="M36" s="285" t="s">
        <v>40</v>
      </c>
      <c r="N36" s="285" t="s">
        <v>61</v>
      </c>
      <c r="O36" s="447" t="s">
        <v>35</v>
      </c>
      <c r="P36" s="287" t="s">
        <v>36</v>
      </c>
      <c r="Q36" s="259" t="s">
        <v>1217</v>
      </c>
      <c r="R36" s="448" t="s">
        <v>1218</v>
      </c>
      <c r="S36" s="282" t="s">
        <v>99</v>
      </c>
      <c r="T36" s="449" t="s">
        <v>1219</v>
      </c>
      <c r="U36" s="282" t="s">
        <v>100</v>
      </c>
      <c r="V36" s="26" t="s">
        <v>1220</v>
      </c>
    </row>
    <row r="37" spans="1:22" ht="99.95" customHeight="1" x14ac:dyDescent="0.2">
      <c r="A37" s="284">
        <v>25</v>
      </c>
      <c r="B37" s="282" t="s">
        <v>1211</v>
      </c>
      <c r="C37" s="470" t="s">
        <v>1221</v>
      </c>
      <c r="D37" s="459" t="s">
        <v>1222</v>
      </c>
      <c r="E37" s="283" t="s">
        <v>98</v>
      </c>
      <c r="F37" s="257" t="s">
        <v>69</v>
      </c>
      <c r="G37" s="286" t="s">
        <v>1223</v>
      </c>
      <c r="H37" s="286" t="s">
        <v>1224</v>
      </c>
      <c r="I37" s="285" t="s">
        <v>33</v>
      </c>
      <c r="J37" s="285" t="s">
        <v>50</v>
      </c>
      <c r="K37" s="450" t="s">
        <v>35</v>
      </c>
      <c r="L37" s="282" t="s">
        <v>101</v>
      </c>
      <c r="M37" s="285" t="s">
        <v>33</v>
      </c>
      <c r="N37" s="285" t="s">
        <v>34</v>
      </c>
      <c r="O37" s="275" t="s">
        <v>35</v>
      </c>
      <c r="P37" s="287" t="s">
        <v>36</v>
      </c>
      <c r="Q37" s="283" t="s">
        <v>1225</v>
      </c>
      <c r="R37" s="282" t="s">
        <v>1226</v>
      </c>
      <c r="S37" s="451" t="s">
        <v>99</v>
      </c>
      <c r="T37" s="260" t="s">
        <v>1227</v>
      </c>
      <c r="U37" s="282" t="s">
        <v>100</v>
      </c>
      <c r="V37" s="26" t="s">
        <v>1220</v>
      </c>
    </row>
    <row r="38" spans="1:22" ht="99.95" customHeight="1" x14ac:dyDescent="0.2">
      <c r="A38" s="284">
        <v>26</v>
      </c>
      <c r="B38" s="282" t="s">
        <v>1211</v>
      </c>
      <c r="C38" s="470" t="s">
        <v>1228</v>
      </c>
      <c r="D38" s="458" t="s">
        <v>1229</v>
      </c>
      <c r="E38" s="283" t="s">
        <v>98</v>
      </c>
      <c r="F38" s="257" t="s">
        <v>69</v>
      </c>
      <c r="G38" s="286" t="s">
        <v>1230</v>
      </c>
      <c r="H38" s="282" t="s">
        <v>1231</v>
      </c>
      <c r="I38" s="285" t="s">
        <v>40</v>
      </c>
      <c r="J38" s="285" t="s">
        <v>67</v>
      </c>
      <c r="K38" s="237" t="s">
        <v>62</v>
      </c>
      <c r="L38" s="282" t="s">
        <v>104</v>
      </c>
      <c r="M38" s="285" t="s">
        <v>40</v>
      </c>
      <c r="N38" s="285" t="s">
        <v>61</v>
      </c>
      <c r="O38" s="237" t="s">
        <v>62</v>
      </c>
      <c r="P38" s="287" t="s">
        <v>36</v>
      </c>
      <c r="Q38" s="283" t="s">
        <v>1232</v>
      </c>
      <c r="R38" s="282" t="s">
        <v>1233</v>
      </c>
      <c r="S38" s="282" t="s">
        <v>103</v>
      </c>
      <c r="T38" s="30" t="s">
        <v>1234</v>
      </c>
      <c r="U38" s="282" t="s">
        <v>100</v>
      </c>
      <c r="V38" s="26" t="s">
        <v>1220</v>
      </c>
    </row>
    <row r="39" spans="1:22" ht="99.95" customHeight="1" x14ac:dyDescent="0.2">
      <c r="A39" s="284">
        <v>27</v>
      </c>
      <c r="B39" s="282" t="s">
        <v>1235</v>
      </c>
      <c r="C39" s="470" t="s">
        <v>1236</v>
      </c>
      <c r="D39" s="465" t="s">
        <v>1237</v>
      </c>
      <c r="E39" s="283" t="s">
        <v>98</v>
      </c>
      <c r="F39" s="262" t="s">
        <v>1238</v>
      </c>
      <c r="G39" s="263" t="s">
        <v>1239</v>
      </c>
      <c r="H39" s="263" t="s">
        <v>1240</v>
      </c>
      <c r="I39" s="223" t="s">
        <v>49</v>
      </c>
      <c r="J39" s="223" t="s">
        <v>61</v>
      </c>
      <c r="K39" s="264" t="s">
        <v>62</v>
      </c>
      <c r="L39" s="263" t="s">
        <v>1241</v>
      </c>
      <c r="M39" s="223" t="s">
        <v>49</v>
      </c>
      <c r="N39" s="223" t="s">
        <v>61</v>
      </c>
      <c r="O39" s="264" t="s">
        <v>62</v>
      </c>
      <c r="P39" s="27" t="s">
        <v>36</v>
      </c>
      <c r="Q39" s="263" t="s">
        <v>1242</v>
      </c>
      <c r="R39" s="263" t="s">
        <v>1243</v>
      </c>
      <c r="S39" s="262" t="s">
        <v>128</v>
      </c>
      <c r="T39" s="261" t="s">
        <v>1244</v>
      </c>
      <c r="U39" s="265" t="s">
        <v>1245</v>
      </c>
      <c r="V39" s="265" t="s">
        <v>129</v>
      </c>
    </row>
    <row r="40" spans="1:22" ht="99.95" customHeight="1" x14ac:dyDescent="0.2">
      <c r="A40" s="284">
        <v>28</v>
      </c>
      <c r="B40" s="282" t="s">
        <v>130</v>
      </c>
      <c r="C40" s="470" t="s">
        <v>1246</v>
      </c>
      <c r="D40" s="466" t="s">
        <v>1247</v>
      </c>
      <c r="E40" s="283" t="s">
        <v>98</v>
      </c>
      <c r="F40" s="267" t="s">
        <v>69</v>
      </c>
      <c r="G40" s="263" t="s">
        <v>1248</v>
      </c>
      <c r="H40" s="266" t="s">
        <v>1249</v>
      </c>
      <c r="I40" s="223" t="s">
        <v>49</v>
      </c>
      <c r="J40" s="223" t="s">
        <v>61</v>
      </c>
      <c r="K40" s="264" t="s">
        <v>62</v>
      </c>
      <c r="L40" s="266" t="s">
        <v>1250</v>
      </c>
      <c r="M40" s="223" t="s">
        <v>49</v>
      </c>
      <c r="N40" s="223" t="s">
        <v>61</v>
      </c>
      <c r="O40" s="264" t="s">
        <v>62</v>
      </c>
      <c r="P40" s="27" t="s">
        <v>36</v>
      </c>
      <c r="Q40" s="263" t="s">
        <v>1293</v>
      </c>
      <c r="R40" s="263" t="s">
        <v>1294</v>
      </c>
      <c r="S40" s="262" t="s">
        <v>128</v>
      </c>
      <c r="T40" s="261" t="s">
        <v>1251</v>
      </c>
      <c r="U40" s="266" t="s">
        <v>1252</v>
      </c>
      <c r="V40" s="238" t="s">
        <v>129</v>
      </c>
    </row>
    <row r="41" spans="1:22" ht="99.95" customHeight="1" x14ac:dyDescent="0.2">
      <c r="A41" s="284">
        <v>29</v>
      </c>
      <c r="B41" s="282" t="s">
        <v>137</v>
      </c>
      <c r="C41" s="470" t="s">
        <v>135</v>
      </c>
      <c r="D41" s="467" t="s">
        <v>1253</v>
      </c>
      <c r="E41" s="283" t="s">
        <v>45</v>
      </c>
      <c r="F41" s="269" t="s">
        <v>131</v>
      </c>
      <c r="G41" s="270" t="s">
        <v>1254</v>
      </c>
      <c r="H41" s="269" t="s">
        <v>136</v>
      </c>
      <c r="I41" s="285" t="s">
        <v>40</v>
      </c>
      <c r="J41" s="285" t="s">
        <v>50</v>
      </c>
      <c r="K41" s="271" t="s">
        <v>63</v>
      </c>
      <c r="L41" s="268" t="s">
        <v>132</v>
      </c>
      <c r="M41" s="285" t="s">
        <v>40</v>
      </c>
      <c r="N41" s="285" t="s">
        <v>50</v>
      </c>
      <c r="O41" s="271" t="s">
        <v>63</v>
      </c>
      <c r="P41" s="287" t="s">
        <v>1255</v>
      </c>
      <c r="Q41" s="272" t="s">
        <v>1256</v>
      </c>
      <c r="R41" s="269" t="s">
        <v>1257</v>
      </c>
      <c r="S41" s="268" t="s">
        <v>133</v>
      </c>
      <c r="T41" s="273" t="s">
        <v>1258</v>
      </c>
      <c r="U41" s="274" t="s">
        <v>134</v>
      </c>
      <c r="V41" s="273" t="s">
        <v>1259</v>
      </c>
    </row>
    <row r="42" spans="1:22" ht="99.95" customHeight="1" x14ac:dyDescent="0.2">
      <c r="A42" s="284">
        <v>30</v>
      </c>
      <c r="B42" s="282" t="s">
        <v>152</v>
      </c>
      <c r="C42" s="470" t="s">
        <v>1260</v>
      </c>
      <c r="D42" s="458" t="s">
        <v>1261</v>
      </c>
      <c r="E42" s="283" t="s">
        <v>45</v>
      </c>
      <c r="F42" s="283" t="s">
        <v>69</v>
      </c>
      <c r="G42" s="286" t="s">
        <v>1262</v>
      </c>
      <c r="H42" s="282" t="s">
        <v>1263</v>
      </c>
      <c r="I42" s="223" t="s">
        <v>33</v>
      </c>
      <c r="J42" s="223" t="s">
        <v>61</v>
      </c>
      <c r="K42" s="237" t="s">
        <v>62</v>
      </c>
      <c r="L42" s="5" t="s">
        <v>1264</v>
      </c>
      <c r="M42" s="223" t="s">
        <v>33</v>
      </c>
      <c r="N42" s="223" t="s">
        <v>61</v>
      </c>
      <c r="O42" s="237" t="s">
        <v>62</v>
      </c>
      <c r="P42" s="27" t="s">
        <v>36</v>
      </c>
      <c r="Q42" s="283" t="s">
        <v>1305</v>
      </c>
      <c r="R42" s="282" t="s">
        <v>1306</v>
      </c>
      <c r="S42" s="283" t="s">
        <v>151</v>
      </c>
      <c r="T42" s="283" t="s">
        <v>1307</v>
      </c>
      <c r="U42" s="283" t="s">
        <v>1308</v>
      </c>
      <c r="V42" s="283" t="s">
        <v>1309</v>
      </c>
    </row>
    <row r="43" spans="1:22" ht="102" x14ac:dyDescent="0.2">
      <c r="A43" s="284">
        <v>31</v>
      </c>
      <c r="B43" s="282" t="s">
        <v>152</v>
      </c>
      <c r="C43" s="470" t="s">
        <v>146</v>
      </c>
      <c r="D43" s="458" t="s">
        <v>147</v>
      </c>
      <c r="E43" s="283" t="s">
        <v>45</v>
      </c>
      <c r="F43" s="283" t="s">
        <v>148</v>
      </c>
      <c r="G43" s="286" t="s">
        <v>1265</v>
      </c>
      <c r="H43" s="282" t="s">
        <v>149</v>
      </c>
      <c r="I43" s="223" t="s">
        <v>56</v>
      </c>
      <c r="J43" s="223" t="s">
        <v>61</v>
      </c>
      <c r="K43" s="275" t="s">
        <v>35</v>
      </c>
      <c r="L43" s="276" t="s">
        <v>150</v>
      </c>
      <c r="M43" s="223" t="s">
        <v>40</v>
      </c>
      <c r="N43" s="223" t="s">
        <v>61</v>
      </c>
      <c r="O43" s="275" t="s">
        <v>35</v>
      </c>
      <c r="P43" s="27" t="s">
        <v>36</v>
      </c>
      <c r="Q43" s="283" t="s">
        <v>1310</v>
      </c>
      <c r="R43" s="283" t="s">
        <v>1311</v>
      </c>
      <c r="S43" s="283" t="s">
        <v>151</v>
      </c>
      <c r="T43" s="283" t="s">
        <v>1312</v>
      </c>
      <c r="U43" s="283" t="s">
        <v>1313</v>
      </c>
      <c r="V43" s="283" t="s">
        <v>1314</v>
      </c>
    </row>
    <row r="44" spans="1:22" ht="255" x14ac:dyDescent="0.2">
      <c r="A44" s="284">
        <v>32</v>
      </c>
      <c r="B44" s="282" t="s">
        <v>152</v>
      </c>
      <c r="C44" s="470" t="s">
        <v>1266</v>
      </c>
      <c r="D44" s="459" t="s">
        <v>1267</v>
      </c>
      <c r="E44" s="283" t="s">
        <v>102</v>
      </c>
      <c r="F44" s="283" t="s">
        <v>1268</v>
      </c>
      <c r="G44" s="286" t="s">
        <v>1269</v>
      </c>
      <c r="H44" s="282" t="s">
        <v>1270</v>
      </c>
      <c r="I44" s="223" t="s">
        <v>40</v>
      </c>
      <c r="J44" s="223" t="s">
        <v>67</v>
      </c>
      <c r="K44" s="237" t="s">
        <v>62</v>
      </c>
      <c r="L44" s="282" t="s">
        <v>1271</v>
      </c>
      <c r="M44" s="223" t="s">
        <v>40</v>
      </c>
      <c r="N44" s="223" t="s">
        <v>67</v>
      </c>
      <c r="O44" s="237" t="s">
        <v>62</v>
      </c>
      <c r="P44" s="27" t="s">
        <v>36</v>
      </c>
      <c r="Q44" s="283" t="s">
        <v>1315</v>
      </c>
      <c r="R44" s="283" t="s">
        <v>1316</v>
      </c>
      <c r="S44" s="283" t="s">
        <v>1317</v>
      </c>
      <c r="T44" s="283" t="s">
        <v>1318</v>
      </c>
      <c r="U44" s="283" t="s">
        <v>1319</v>
      </c>
      <c r="V44" s="283" t="s">
        <v>1272</v>
      </c>
    </row>
    <row r="45" spans="1:22" ht="153" x14ac:dyDescent="0.2">
      <c r="A45" s="284">
        <v>33</v>
      </c>
      <c r="B45" s="282" t="s">
        <v>1273</v>
      </c>
      <c r="C45" s="470" t="s">
        <v>138</v>
      </c>
      <c r="D45" s="458" t="s">
        <v>1274</v>
      </c>
      <c r="E45" s="283" t="s">
        <v>98</v>
      </c>
      <c r="F45" s="283" t="s">
        <v>69</v>
      </c>
      <c r="G45" s="286" t="s">
        <v>1275</v>
      </c>
      <c r="H45" s="286" t="s">
        <v>1276</v>
      </c>
      <c r="I45" s="285" t="s">
        <v>33</v>
      </c>
      <c r="J45" s="285" t="s">
        <v>61</v>
      </c>
      <c r="K45" s="225" t="s">
        <v>62</v>
      </c>
      <c r="L45" s="5" t="s">
        <v>1277</v>
      </c>
      <c r="M45" s="285" t="s">
        <v>56</v>
      </c>
      <c r="N45" s="285" t="s">
        <v>61</v>
      </c>
      <c r="O45" s="226" t="s">
        <v>35</v>
      </c>
      <c r="P45" s="287" t="s">
        <v>36</v>
      </c>
      <c r="Q45" s="2" t="s">
        <v>1278</v>
      </c>
      <c r="R45" s="277" t="s">
        <v>1279</v>
      </c>
      <c r="S45" s="277" t="s">
        <v>139</v>
      </c>
      <c r="T45" s="277" t="s">
        <v>1320</v>
      </c>
      <c r="U45" s="282" t="s">
        <v>1280</v>
      </c>
      <c r="V45" s="2" t="s">
        <v>140</v>
      </c>
    </row>
    <row r="46" spans="1:22" ht="153" x14ac:dyDescent="0.2">
      <c r="A46" s="284">
        <v>34</v>
      </c>
      <c r="B46" s="282" t="s">
        <v>1273</v>
      </c>
      <c r="C46" s="470" t="s">
        <v>1281</v>
      </c>
      <c r="D46" s="468" t="s">
        <v>1282</v>
      </c>
      <c r="E46" s="283" t="s">
        <v>98</v>
      </c>
      <c r="F46" s="453" t="s">
        <v>69</v>
      </c>
      <c r="G46" s="452" t="s">
        <v>1283</v>
      </c>
      <c r="H46" s="452" t="s">
        <v>1284</v>
      </c>
      <c r="I46" s="285" t="s">
        <v>49</v>
      </c>
      <c r="J46" s="285" t="s">
        <v>61</v>
      </c>
      <c r="K46" s="225" t="s">
        <v>62</v>
      </c>
      <c r="L46" s="454" t="s">
        <v>141</v>
      </c>
      <c r="M46" s="285" t="s">
        <v>49</v>
      </c>
      <c r="N46" s="285" t="s">
        <v>50</v>
      </c>
      <c r="O46" s="226" t="s">
        <v>35</v>
      </c>
      <c r="P46" s="287" t="s">
        <v>36</v>
      </c>
      <c r="Q46" s="455" t="s">
        <v>1285</v>
      </c>
      <c r="R46" s="452" t="s">
        <v>1286</v>
      </c>
      <c r="S46" s="277" t="s">
        <v>139</v>
      </c>
      <c r="T46" s="277" t="s">
        <v>1287</v>
      </c>
      <c r="U46" s="282" t="s">
        <v>1280</v>
      </c>
      <c r="V46" s="5" t="s">
        <v>140</v>
      </c>
    </row>
    <row r="47" spans="1:22" ht="153.75" thickBot="1" x14ac:dyDescent="0.25">
      <c r="A47" s="284">
        <v>35</v>
      </c>
      <c r="B47" s="282" t="s">
        <v>1273</v>
      </c>
      <c r="C47" s="470" t="s">
        <v>142</v>
      </c>
      <c r="D47" s="469" t="s">
        <v>143</v>
      </c>
      <c r="E47" s="283" t="s">
        <v>45</v>
      </c>
      <c r="F47" s="453" t="s">
        <v>69</v>
      </c>
      <c r="G47" s="455" t="s">
        <v>1288</v>
      </c>
      <c r="H47" s="455" t="s">
        <v>1289</v>
      </c>
      <c r="I47" s="285" t="s">
        <v>49</v>
      </c>
      <c r="J47" s="285" t="s">
        <v>61</v>
      </c>
      <c r="K47" s="225" t="s">
        <v>62</v>
      </c>
      <c r="L47" s="455" t="s">
        <v>144</v>
      </c>
      <c r="M47" s="285" t="s">
        <v>49</v>
      </c>
      <c r="N47" s="285" t="s">
        <v>61</v>
      </c>
      <c r="O47" s="225" t="s">
        <v>62</v>
      </c>
      <c r="P47" s="287" t="s">
        <v>36</v>
      </c>
      <c r="Q47" s="455" t="s">
        <v>1290</v>
      </c>
      <c r="R47" s="455" t="s">
        <v>1291</v>
      </c>
      <c r="S47" s="455" t="s">
        <v>145</v>
      </c>
      <c r="T47" s="277" t="s">
        <v>1321</v>
      </c>
      <c r="U47" s="282" t="s">
        <v>1280</v>
      </c>
      <c r="V47" s="5" t="s">
        <v>140</v>
      </c>
    </row>
    <row r="48" spans="1:22" ht="140.25" x14ac:dyDescent="0.2">
      <c r="A48" s="284">
        <v>36</v>
      </c>
      <c r="B48" s="282" t="s">
        <v>1174</v>
      </c>
      <c r="C48" s="470" t="s">
        <v>1322</v>
      </c>
      <c r="D48" s="458" t="s">
        <v>1323</v>
      </c>
      <c r="E48" s="283" t="s">
        <v>45</v>
      </c>
      <c r="F48" s="242" t="s">
        <v>69</v>
      </c>
      <c r="G48" s="286" t="s">
        <v>1324</v>
      </c>
      <c r="H48" s="286" t="s">
        <v>1325</v>
      </c>
      <c r="I48" s="285" t="s">
        <v>49</v>
      </c>
      <c r="J48" s="285" t="s">
        <v>34</v>
      </c>
      <c r="K48" s="456" t="s">
        <v>57</v>
      </c>
      <c r="L48" s="33" t="s">
        <v>1326</v>
      </c>
      <c r="M48" s="285" t="s">
        <v>40</v>
      </c>
      <c r="N48" s="285" t="s">
        <v>34</v>
      </c>
      <c r="O48" s="456" t="s">
        <v>57</v>
      </c>
      <c r="P48" s="287" t="s">
        <v>71</v>
      </c>
      <c r="Q48" s="283" t="s">
        <v>1327</v>
      </c>
      <c r="R48" s="282" t="s">
        <v>1328</v>
      </c>
      <c r="S48" s="282" t="s">
        <v>1329</v>
      </c>
      <c r="T48" s="282" t="s">
        <v>1330</v>
      </c>
      <c r="U48" s="25" t="s">
        <v>1187</v>
      </c>
      <c r="V48" s="25" t="s">
        <v>114</v>
      </c>
    </row>
    <row r="49" spans="3:3" ht="15" x14ac:dyDescent="0.2">
      <c r="C49" s="457"/>
    </row>
  </sheetData>
  <mergeCells count="25">
    <mergeCell ref="Q11:Q12"/>
    <mergeCell ref="R11:R12"/>
    <mergeCell ref="S11:S12"/>
    <mergeCell ref="T11:T12"/>
    <mergeCell ref="U11:U12"/>
    <mergeCell ref="V11:V12"/>
    <mergeCell ref="G11:G12"/>
    <mergeCell ref="H11:H12"/>
    <mergeCell ref="I11:K11"/>
    <mergeCell ref="L11:L12"/>
    <mergeCell ref="M11:O11"/>
    <mergeCell ref="P11:P12"/>
    <mergeCell ref="A11:A12"/>
    <mergeCell ref="B11:B12"/>
    <mergeCell ref="C11:C12"/>
    <mergeCell ref="D11:D12"/>
    <mergeCell ref="E11:E12"/>
    <mergeCell ref="F11:F12"/>
    <mergeCell ref="B1:C3"/>
    <mergeCell ref="D1:T1"/>
    <mergeCell ref="U1:V1"/>
    <mergeCell ref="D2:T2"/>
    <mergeCell ref="U2:V2"/>
    <mergeCell ref="D3:T3"/>
    <mergeCell ref="U3:V3"/>
  </mergeCells>
  <dataValidations count="2">
    <dataValidation type="list" allowBlank="1" showInputMessage="1" showErrorMessage="1" sqref="E21:E24 P21:P24 I21:J24 M21:N24 E16:E18 I16:J18 M16:N18 P31:P32 I31:J32 M31:N32 E31:E32" xr:uid="{2932D2BB-7D8D-4C68-8A57-553D577F3F47}">
      <formula1>#REF!</formula1>
    </dataValidation>
    <dataValidation type="list" allowBlank="1" showInputMessage="1" showErrorMessage="1" sqref="I27:J29 M27:N29 E27:E29" xr:uid="{AC39DAD4-CE08-4D61-A6FA-3F18D0E65C15}">
      <formula1>#REF!</formula1>
    </dataValidation>
  </dataValidations>
  <hyperlinks>
    <hyperlink ref="C14" location="'DE - Matriz Riesgos Proceso'!riesgos" display="Incumplimiento de la planeación institucional" xr:uid="{F9858B77-E046-417E-AED7-4E813E35CB05}"/>
    <hyperlink ref="C15" location="'GC - Matriz Riesgos Proceso'!riesgos" display="Pérdida del conocimiento institucional" xr:uid="{716F858D-57C3-4F9C-8D1A-EB4ED89CF21A}"/>
    <hyperlink ref="C16" location="'CE - Matriz Riesgos Proceso'!riesgos" display="Divulgación de información que no cumpla con los criterios de claridad, oportunidad y confiabilidad" xr:uid="{63BD23A1-C2BC-4943-AB7D-F722B8A4808A}"/>
    <hyperlink ref="C17" location="'CE - Matriz Riesgos Proceso'!riesgos" display="Pérdida o daño material de la información" xr:uid="{74EF3B1B-8CEF-4414-9E21-902A5E547811}"/>
    <hyperlink ref="C18" location="'CE - Matriz Riesgos Proceso'!riesgos" display="Uso inadecuado de Logo y/o Logosímbolo de la Entidad o lineamientos de comunicación de gobierno" xr:uid="{FAD0E989-6E8F-43BA-B37E-0C622A17BAB6}"/>
    <hyperlink ref="C19" location="'PD - Matriz Riesgos Proceso V2'!riesgos" display="Incumplimiento de los compromisos establecidos con las entidades para la ejecución de asesorías y asistencias técnicas" xr:uid="{A71FDF5B-C96A-4011-85D8-2DCC5BC2CBC6}"/>
    <hyperlink ref="C20" location="'PD - Matriz Riesgos Proceso V2'!riesgos" display="Atención extemporanea de los  requerimientos de información sobre las condiciones socioeconómicas de la población sorda  " xr:uid="{0C265F9C-AEE9-4FDE-B70D-01CCB0A8C20F}"/>
    <hyperlink ref="C21" location="'GE - Matriz Riesgos Proceso V2'!riesgos" display="Prestar servicios de  asistencia técnica sin autorización para beneficio propio o de un tercero" xr:uid="{FB470131-3C9B-45E9-A6F6-035809903FC4}"/>
    <hyperlink ref="C22" location="'GE - Matriz Riesgos Proceso V2'!riesgos" display="Uso indebido de información confidencial" xr:uid="{5C50CCD0-381B-47F8-B5ED-970D47DEFCB8}"/>
    <hyperlink ref="C23" location="'GE - Matriz Riesgos Proceso V2'!riesgos" display="Incumplimiento de las metas de asistencia técnica" xr:uid="{1BBA0C5E-AF6C-4117-BDFE-4CC014A7B10F}"/>
    <hyperlink ref="C24" location="'GE - Matriz Riesgos Proceso V2'!riesgos" display="Insuficiencia de recursos para las diferentes etapas de preparación e implementación de la ENILSCE" xr:uid="{DE94B1D9-E80C-44FE-A60E-17FA1F8E51FC}"/>
    <hyperlink ref="C25" location="'SC - Matriz Riesgos Proceso'!riesgos" display="Respuestas extemporaneas de PQRSD" xr:uid="{F1DF5EE1-8E44-4DF2-9313-8CC98F71480F}"/>
    <hyperlink ref="C26" location="'SC - Matriz Riesgos Proceso'!riesgos" display="Inadecuada respuesta  en PQRS" xr:uid="{C16F2331-0854-4F6F-81BB-65E5362CAADF}"/>
    <hyperlink ref="C27" location="'BS - Matriz Riesgos Proceso V2'!riesgos" display="Pérdida o daños de los bienes durante su uso o almacenamiento " xr:uid="{90488F4B-70B1-4844-BE08-9F790A9FAAEB}"/>
    <hyperlink ref="C28" location="'BS - Matriz Riesgos Proceso V2'!riesgos" display="Fallas o deterioros de la instalación" xr:uid="{6A18E37F-7FF6-4BF5-B558-325BDE63BED7}"/>
    <hyperlink ref="C29" location="'BS - Matriz Riesgos Proceso V2'!riesgos" display="Contaminación del agua, suelo y aire " xr:uid="{4904528F-64E9-4AB2-B3A6-FF79669F1028}"/>
    <hyperlink ref="C30" location="'TIC - Matriz Riesgos Proceso'!riesgos" display="Pérdida de la información institucional" xr:uid="{EEB24B70-5788-450F-94A4-E5702182244D}"/>
    <hyperlink ref="C31" location="'TH - Matriz Riesgos Proceso V2'!riesgos" display=" Posibilidad de recibir o solicitar dádivas o beneficios a nombre propio o de terceros para vincular un contrato." xr:uid="{249C054C-1E29-4FC4-9624-4CD7E2A84FF4}"/>
    <hyperlink ref="C32" location="'TH - Matriz Riesgos Proceso V2'!riesgos" display="Reconocimiento de nómina que no cumpla con los requisitos normativos" xr:uid="{845AF12B-5FFD-40E8-AE19-971FFC2B2F0D}"/>
    <hyperlink ref="C33" location="'GF - Matriz Riesgos Proceso'!riesgos" display="Incumplimiento del registro del PAC " xr:uid="{1418B6A8-946E-40EC-97AA-DDC473AD72F0}"/>
    <hyperlink ref="C34" location="'GF - Matriz Riesgos Proceso'!riesgos" display="Realizar ejecución del gasto sin soporte" xr:uid="{4D52702B-C57B-41D0-BE9F-0BFA784B6B21}"/>
    <hyperlink ref="C35" location="'GF - Matriz Riesgos Proceso'!riesgos" display="Omitir descuentos tributarios a terceros" xr:uid="{A3D95EBA-0E31-4078-88B3-C3C285787F0F}"/>
    <hyperlink ref="C36" location="'GC - Matriz Riesgos Proceso'!riesgos" display="Celebración de contratos sin el cumplimiento de los requisitos legales" xr:uid="{CBFFC13F-6751-430D-8DA5-40842C956495}"/>
    <hyperlink ref="C37" location="'GC - Matriz Riesgos Proceso'!riesgos" display="Pérdida de la competencia para liquidar contratos" xr:uid="{6B9B379A-2724-47FE-A0D8-F93272D54AE9}"/>
    <hyperlink ref="C38" location="'GC - Matriz Riesgos Proceso'!riesgos" display="Supervisión indebida de convenios y contratos" xr:uid="{762836E1-F7D0-4C43-862A-419CB232DE31}"/>
    <hyperlink ref="C39" location="'GJ - Matriz Riesgos Proceso V2'!riesgos" display="Vencimiento de terminos para la respuesta a derechos de petición y solicitudes  jurídicas internas" xr:uid="{FF87B603-1D4B-4F71-9DBE-C0E489844C7B}"/>
    <hyperlink ref="C40" location="'GJ - Matriz Riesgos Proceso V2'!riesgos" display="Vencimiento de términos para contestar demandas y atender solicitudes de conciliaciòn que recibe la entidad, y presentar recursos en los procesos judiciales iniciados en contra del INSOR" xr:uid="{EAC9BA59-2FC8-411E-8E44-3B2E21D7D8DB}"/>
    <hyperlink ref="C41" location="'GD - Matriz Riesgos Proceso'!riesgos" display="Pérdida, extravio de documentos del archivo central." xr:uid="{31393129-6D93-4657-BAA4-D362CA783CB4}"/>
    <hyperlink ref="C42" location="'C_E - Matriz Riesgos Proceso V2'!riesgos" display="Inadecuada evaluacion al sistema de control interno" xr:uid="{A580DFC7-33E7-4112-86BE-E24949A4454E}"/>
    <hyperlink ref="C43" location="'C_E - Matriz Riesgos Proceso V2'!riesgos" display="Entrega Inorportuna de Informes de ley" xr:uid="{FE441B43-E5B1-42F2-9070-2C74767F3838}"/>
    <hyperlink ref="C44" location="'C_E - Matriz Riesgos Proceso V2'!riesgos" display="Ocultar o no reportar irregularidades favoreciendo un tercero" xr:uid="{A09747BB-7B21-4F0D-B181-CCF49ED5682D}"/>
    <hyperlink ref="C45" location="'MM - Matriz Riesgos Proceso V2'!riesgos" display="Incumplimiento del Plan de Mejoramiento Institucional " xr:uid="{422933F3-B5F4-4660-9CBC-02C5D20F4C0F}"/>
    <hyperlink ref="C46" location="'MM - Matriz Riesgos Proceso V2'!riesgos" display="Inadecuada gestión del riesgo" xr:uid="{55963A42-54BF-433F-9552-28E646FF1B69}"/>
    <hyperlink ref="C47" location="'MM - Matriz Riesgos Proceso V2'!riesgos" display="Inadecuado control de productos o servicios no conformes por parte de los procesos." xr:uid="{4CC356D4-B63B-400C-8CE7-F49BF96CCB54}"/>
    <hyperlink ref="C48" location="'TH - Matriz Riesgos Proceso V2'!riesgos" display="Daño fisico y psicosocial de los servidores " xr:uid="{901F9C86-46BE-4676-B6B4-97E82FA75F93}"/>
  </hyperlinks>
  <printOptions horizontalCentered="1" headings="1"/>
  <pageMargins left="0.23622047244094491" right="0.23622047244094491" top="0.74803149606299213" bottom="0.74803149606299213" header="0.31496062992125984" footer="0.31496062992125984"/>
  <pageSetup scale="22" orientation="landscape" r:id="rId1"/>
  <drawing r:id="rId2"/>
  <legacyDrawing r:id="rId3"/>
  <extLst>
    <ext xmlns:x14="http://schemas.microsoft.com/office/spreadsheetml/2009/9/main" uri="{CCE6A557-97BC-4b89-ADB6-D9C93CAAB3DF}">
      <x14:dataValidations xmlns:xm="http://schemas.microsoft.com/office/excel/2006/main" count="25">
        <x14:dataValidation type="list" allowBlank="1" showInputMessage="1" showErrorMessage="1" xr:uid="{8948F35D-836A-4397-AE52-3890F4367F88}">
          <x14:formula1>
            <xm:f>'\\172.16.10.5\Medición y Mejora\2020\2. Mapa de Riesgos\15. Medición y Mejora\[Mapa Riesgos Medición y Mejora.xlsx]Tablas de referencia'!#REF!</xm:f>
          </x14:formula1>
          <xm:sqref>P45:P47 I45:J47 M45:N47</xm:sqref>
        </x14:dataValidation>
        <x14:dataValidation type="list" allowBlank="1" showInputMessage="1" showErrorMessage="1" xr:uid="{A2EAAB22-E9A3-42A8-BC2B-5438225FE4D6}">
          <x14:formula1>
            <xm:f>'\\172.16.10.5\Medición y Mejora\2020\2. Mapa de Riesgos\15. Medición y Mejora\[Mapa Riesgos Medición y Mejora.xlsx]Tipo Riesgo'!#REF!</xm:f>
          </x14:formula1>
          <xm:sqref>E45:E47</xm:sqref>
        </x14:dataValidation>
        <x14:dataValidation type="list" allowBlank="1" showInputMessage="1" showErrorMessage="1" xr:uid="{34C50271-4475-4CDA-AF31-8187BAF5D3E8}">
          <x14:formula1>
            <xm:f>'\\172.16.10.5\Medición y Mejora\2020\2. Mapa de Riesgos\13. Gestión Documental\[Mapa Riesgos Gestión Documental.xlsx]Tipo Riesgo'!#REF!</xm:f>
          </x14:formula1>
          <xm:sqref>E41</xm:sqref>
        </x14:dataValidation>
        <x14:dataValidation type="list" allowBlank="1" showInputMessage="1" showErrorMessage="1" xr:uid="{1691A507-C33C-4B4C-87A3-F41B1E9148C4}">
          <x14:formula1>
            <xm:f>'\\172.16.10.5\Medición y Mejora\2020\2. Mapa de Riesgos\13. Gestión Documental\[Mapa Riesgos Gestión Documental.xlsx]Tablas de referencia'!#REF!</xm:f>
          </x14:formula1>
          <xm:sqref>P41 I41:J41 M41:N41</xm:sqref>
        </x14:dataValidation>
        <x14:dataValidation type="list" allowBlank="1" showInputMessage="1" showErrorMessage="1" xr:uid="{CA81F1B7-B82A-4BAE-813B-CC43D78DED36}">
          <x14:formula1>
            <xm:f>'\\172.16.10.5\Medición y Mejora\2020\2. Mapa de Riesgos\11. Gestión Contratación\[Mapa Riesgos Gestión Contratación.xlsx]Tablas de referencia'!#REF!</xm:f>
          </x14:formula1>
          <xm:sqref>P36:P38 K37:K38 O37:O38 I36:J38 M36:N38</xm:sqref>
        </x14:dataValidation>
        <x14:dataValidation type="list" allowBlank="1" showInputMessage="1" showErrorMessage="1" xr:uid="{76B6C477-71F5-48FA-BA72-7E792A7EE40B}">
          <x14:formula1>
            <xm:f>'\\172.16.10.5\Medición y Mejora\2020\2. Mapa de Riesgos\11. Gestión Contratación\[Mapa Riesgos Gestión Contratación.xlsx]Tipo Riesgo'!#REF!</xm:f>
          </x14:formula1>
          <xm:sqref>E36:E38</xm:sqref>
        </x14:dataValidation>
        <x14:dataValidation type="list" allowBlank="1" showInputMessage="1" showErrorMessage="1" xr:uid="{7CD4EDBA-0561-4721-8A6D-35ECECF6F460}">
          <x14:formula1>
            <xm:f>'\\172.16.10.5\Medición y Mejora\2020\2. Mapa de Riesgos\6. Servicio al ciudadano\[Mapa Riesgos Servicio al Ciudadano.xlsx]Tipo Riesgo'!#REF!</xm:f>
          </x14:formula1>
          <xm:sqref>E25:E26</xm:sqref>
        </x14:dataValidation>
        <x14:dataValidation type="list" allowBlank="1" showInputMessage="1" showErrorMessage="1" xr:uid="{AD5C95F5-EF36-45CA-B6D5-D778E2F4F274}">
          <x14:formula1>
            <xm:f>'\\172.16.10.5\Medición y Mejora\2020\2. Mapa de Riesgos\6. Servicio al ciudadano\[Mapa Riesgos Servicio al Ciudadano.xlsx]Tablas de referencia'!#REF!</xm:f>
          </x14:formula1>
          <xm:sqref>P25:P26 I25:J26 M25:N26 K26 O26</xm:sqref>
        </x14:dataValidation>
        <x14:dataValidation type="list" allowBlank="1" showInputMessage="1" showErrorMessage="1" xr:uid="{8588CED8-5D44-4054-8BB9-8607EB507C1B}">
          <x14:formula1>
            <xm:f>'\\172.16.10.5\Medición y Mejora\2020\2. Mapa de Riesgos\4. Promoción de Derechos\[Mapa Riesgos Promoción de Derechos.xlsx]Tipo Riesgo'!#REF!</xm:f>
          </x14:formula1>
          <xm:sqref>E19:E20</xm:sqref>
        </x14:dataValidation>
        <x14:dataValidation type="list" allowBlank="1" showInputMessage="1" showErrorMessage="1" xr:uid="{C49FE301-6697-4C16-9E5A-13916391ED15}">
          <x14:formula1>
            <xm:f>'\\172.16.10.5\Medición y Mejora\2020\2. Mapa de Riesgos\4. Promoción de Derechos\[Mapa Riesgos Promoción de Derechos.xlsx]Tablas de referencia'!#REF!</xm:f>
          </x14:formula1>
          <xm:sqref>I19:J20 M19:N20</xm:sqref>
        </x14:dataValidation>
        <x14:dataValidation type="list" allowBlank="1" showInputMessage="1" showErrorMessage="1" xr:uid="{89BFF686-4CA5-4CF4-81A9-1677DDBC62F0}">
          <x14:formula1>
            <xm:f>'\\172.16.10.5\Medición y Mejora\2020\2. Mapa de Riesgos\2. Gestión del Conocimiento\[Mapa Riesgos Gestión del Conocimiento.xlsx]Tablas de referencia'!#REF!</xm:f>
          </x14:formula1>
          <xm:sqref>P15 M15:N15 I15:J15</xm:sqref>
        </x14:dataValidation>
        <x14:dataValidation type="list" allowBlank="1" showInputMessage="1" showErrorMessage="1" xr:uid="{0AB536CF-31B0-4E26-A1CF-2AC8DE8FD616}">
          <x14:formula1>
            <xm:f>'\\172.16.10.5\Medición y Mejora\2020\2. Mapa de Riesgos\2. Gestión del Conocimiento\[Mapa Riesgos Gestión del Conocimiento.xlsx]Tipo Riesgo'!#REF!</xm:f>
          </x14:formula1>
          <xm:sqref>E15</xm:sqref>
        </x14:dataValidation>
        <x14:dataValidation type="list" allowBlank="1" showInputMessage="1" showErrorMessage="1" xr:uid="{D481983D-084F-4AD0-AA82-3C2663155851}">
          <x14:formula1>
            <xm:f>'\\172.16.10.5\Medición y Mejora\2020\2. Mapa de Riesgos\1. Direccionamiento Estratégico\[Mapa Riesgos Direccionamiento Estrategico.xlsx]Tablas de referencia'!#REF!</xm:f>
          </x14:formula1>
          <xm:sqref>M13:N14 I13:J14</xm:sqref>
        </x14:dataValidation>
        <x14:dataValidation type="list" allowBlank="1" showInputMessage="1" showErrorMessage="1" xr:uid="{D2E1B852-63DC-4F8C-83B1-4741B964A447}">
          <x14:formula1>
            <xm:f>'\\172.16.10.5\Medición y Mejora\2020\2. Mapa de Riesgos\1. Direccionamiento Estratégico\[Mapa Riesgos Direccionamiento Estrategico.xlsx]Tipo Riesgo'!#REF!</xm:f>
          </x14:formula1>
          <xm:sqref>E13:E14</xm:sqref>
        </x14:dataValidation>
        <x14:dataValidation type="list" allowBlank="1" showInputMessage="1" showErrorMessage="1" xr:uid="{8A493098-33A0-4515-92E2-70C53AF05EB1}">
          <x14:formula1>
            <xm:f>'\\172.16.10.5\Medición y Mejora\2020\2. Mapa de Riesgos\7. Gestión Tic\[Mapa Riesgos Gestión TIC.xlsx]Tablas de referencia'!#REF!</xm:f>
          </x14:formula1>
          <xm:sqref>P30 I30:J30 M30:N30</xm:sqref>
        </x14:dataValidation>
        <x14:dataValidation type="list" allowBlank="1" showInputMessage="1" showErrorMessage="1" xr:uid="{D55AC5CA-E104-488B-9610-606B3A85007F}">
          <x14:formula1>
            <xm:f>'\\172.16.10.5\Medición y Mejora\2020\2. Mapa de Riesgos\7. Gestión Tic\[Mapa Riesgos Gestión TIC.xlsx]Tipo Riesgo'!#REF!</xm:f>
          </x14:formula1>
          <xm:sqref>E30</xm:sqref>
        </x14:dataValidation>
        <x14:dataValidation type="list" allowBlank="1" showInputMessage="1" showErrorMessage="1" xr:uid="{95C984AA-F8EF-4ED5-91E3-3D7DC63C9821}">
          <x14:formula1>
            <xm:f>'\\172.16.10.5\Medición y Mejora\2020\2. Mapa de Riesgos\8. Gestion TH\[Mapa Riesgos Gestión Talento Humano.xlsx]Tablas de referencia'!#REF!</xm:f>
          </x14:formula1>
          <xm:sqref>I48:J48 M48:N48 P48</xm:sqref>
        </x14:dataValidation>
        <x14:dataValidation type="list" allowBlank="1" showInputMessage="1" showErrorMessage="1" xr:uid="{4291267B-584B-4096-92C3-DD3D90CD605A}">
          <x14:formula1>
            <xm:f>'\\172.16.10.5\Medición y Mejora\2020\2. Mapa de Riesgos\8. Gestion TH\[Mapa Riesgos Gestión Talento Humano.xlsx]Tipo Riesgo'!#REF!</xm:f>
          </x14:formula1>
          <xm:sqref>E48</xm:sqref>
        </x14:dataValidation>
        <x14:dataValidation type="list" allowBlank="1" showInputMessage="1" showErrorMessage="1" xr:uid="{FBAB0C62-157C-45CA-A89A-D8234DCF88F7}">
          <x14:formula1>
            <xm:f>'\\172.16.10.5\Medición y Mejora\2020\2. Mapa de Riesgos\11. Gestión Juridica\[Mapa Riesgos Gestión Jurídica.xlsx]Tablas de referencia'!#REF!</xm:f>
          </x14:formula1>
          <xm:sqref>P39:P40 I39:J40 M39:N40 K40 O40</xm:sqref>
        </x14:dataValidation>
        <x14:dataValidation type="list" allowBlank="1" showInputMessage="1" showErrorMessage="1" xr:uid="{EF0ABC95-2386-4F8F-ACAE-0BB5D217BBC3}">
          <x14:formula1>
            <xm:f>'\\172.16.10.5\Medición y Mejora\2020\2. Mapa de Riesgos\11. Gestión Juridica\[Mapa Riesgos Gestión Jurídica.xlsx]Tipo Riesgo'!#REF!</xm:f>
          </x14:formula1>
          <xm:sqref>E39:E40</xm:sqref>
        </x14:dataValidation>
        <x14:dataValidation type="list" allowBlank="1" showInputMessage="1" showErrorMessage="1" xr:uid="{5CAB308D-B5B5-4E9E-82FA-D16621522766}">
          <x14:formula1>
            <xm:f>'\\172.16.10.5\Medición y Mejora\2020\2. Mapa de Riesgos\9. Gestión Financiera\[Mapa Riesgos Gestión Financiera.xlsx]Tablas de referencia'!#REF!</xm:f>
          </x14:formula1>
          <xm:sqref>P33:P35 I33:J35 M33:N35</xm:sqref>
        </x14:dataValidation>
        <x14:dataValidation type="list" allowBlank="1" showInputMessage="1" showErrorMessage="1" xr:uid="{C93793CF-467E-4F01-8617-8B988470B864}">
          <x14:formula1>
            <xm:f>'\\172.16.10.5\Medición y Mejora\2020\2. Mapa de Riesgos\9. Gestión Financiera\[Mapa Riesgos Gestión Financiera.xlsx]Tipo Riesgo'!#REF!</xm:f>
          </x14:formula1>
          <xm:sqref>E33:E35</xm:sqref>
        </x14:dataValidation>
        <x14:dataValidation type="list" allowBlank="1" showInputMessage="1" showErrorMessage="1" xr:uid="{0879354D-BA79-4539-B2D8-E72638A91EA4}">
          <x14:formula1>
            <xm:f>'\\172.16.10.5\Medición y Mejora\2020\2. Mapa de Riesgos\13. Evaluación y Control\[Mapa Riesgos Control y Evaluación.xlsx]Tablas de referencia'!#REF!</xm:f>
          </x14:formula1>
          <xm:sqref>I42:K44 M42:P44</xm:sqref>
        </x14:dataValidation>
        <x14:dataValidation type="list" allowBlank="1" showInputMessage="1" showErrorMessage="1" xr:uid="{6771447B-4523-4F04-AD5D-7B39C9B63DEC}">
          <x14:formula1>
            <xm:f>'\\172.16.10.5\Medición y Mejora\2020\2. Mapa de Riesgos\13. Evaluación y Control\[Mapa Riesgos Control y Evaluación.xlsx]Tipo Riesgo'!#REF!</xm:f>
          </x14:formula1>
          <xm:sqref>E42:E44</xm:sqref>
        </x14:dataValidation>
        <x14:dataValidation type="list" allowBlank="1" showInputMessage="1" showErrorMessage="1" xr:uid="{40DA79E8-206F-4EA5-912B-742E9F78C757}">
          <x14:formula1>
            <xm:f>'\\172.16.10.5\Medición y Mejora\2020\2. Mapa de Riesgos\15. Gestión del Conocimiento\[Mapa Riesgos Gestión del Conocimiento.xlsx]Tablas de referencia'!#REF!</xm:f>
          </x14:formula1>
          <xm:sqref>P16:P17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7B3C-F8BB-4AB7-99F4-BA277C4116B4}">
  <sheetPr>
    <tabColor theme="9" tint="-0.249977111117893"/>
  </sheetPr>
  <dimension ref="A1:W20"/>
  <sheetViews>
    <sheetView showGridLines="0" view="pageBreakPreview" zoomScaleNormal="100" zoomScaleSheetLayoutView="100" workbookViewId="0"/>
  </sheetViews>
  <sheetFormatPr baseColWidth="10" defaultRowHeight="12.75" x14ac:dyDescent="0.2"/>
  <cols>
    <col min="1" max="1" width="11.42578125" style="22" customWidth="1"/>
    <col min="2" max="2" width="4.28515625" style="22" customWidth="1"/>
    <col min="3" max="4" width="32.7109375" style="22" customWidth="1"/>
    <col min="5" max="5" width="66.28515625" style="22" customWidth="1"/>
    <col min="6" max="6" width="30.42578125" style="22" customWidth="1"/>
    <col min="7" max="7" width="23" style="22" customWidth="1"/>
    <col min="8" max="8" width="54.28515625" style="22" customWidth="1"/>
    <col min="9" max="9" width="33.7109375" style="22" customWidth="1"/>
    <col min="10" max="11" width="14.85546875" style="22" customWidth="1"/>
    <col min="12" max="12" width="6.5703125" style="22" customWidth="1"/>
    <col min="13" max="13" width="54.28515625" style="22" customWidth="1"/>
    <col min="14" max="15" width="14.85546875" style="22" customWidth="1"/>
    <col min="16" max="16" width="6.85546875" style="22" customWidth="1"/>
    <col min="17" max="17" width="5.42578125" style="22" customWidth="1"/>
    <col min="18" max="18" width="66.42578125" style="22" customWidth="1"/>
    <col min="19" max="19" width="29.7109375" style="38" customWidth="1"/>
    <col min="20" max="20" width="26.85546875" style="22" customWidth="1"/>
    <col min="21" max="22" width="26.7109375" style="22" customWidth="1"/>
    <col min="23" max="23" width="37.5703125" style="22" customWidth="1"/>
    <col min="24" max="24" width="8.5703125" style="22" customWidth="1"/>
    <col min="25" max="16384" width="11.42578125" style="22"/>
  </cols>
  <sheetData>
    <row r="1" spans="1:23" s="8" customFormat="1" ht="32.25" customHeight="1" x14ac:dyDescent="0.2">
      <c r="B1" s="322"/>
      <c r="C1" s="323"/>
      <c r="D1" s="328" t="s">
        <v>0</v>
      </c>
      <c r="E1" s="328"/>
      <c r="F1" s="328"/>
      <c r="G1" s="328"/>
      <c r="H1" s="328"/>
      <c r="I1" s="328"/>
      <c r="J1" s="328"/>
      <c r="K1" s="328"/>
      <c r="L1" s="328"/>
      <c r="M1" s="328"/>
      <c r="N1" s="328"/>
      <c r="O1" s="328"/>
      <c r="P1" s="328"/>
      <c r="Q1" s="328"/>
      <c r="R1" s="328"/>
      <c r="S1" s="328"/>
      <c r="T1" s="328"/>
      <c r="U1" s="328"/>
      <c r="V1" s="304" t="s">
        <v>158</v>
      </c>
      <c r="W1" s="305"/>
    </row>
    <row r="2" spans="1:23" s="8" customFormat="1" ht="32.25" customHeight="1" x14ac:dyDescent="0.2">
      <c r="B2" s="324"/>
      <c r="C2" s="325"/>
      <c r="D2" s="329" t="s">
        <v>1</v>
      </c>
      <c r="E2" s="329"/>
      <c r="F2" s="329"/>
      <c r="G2" s="329"/>
      <c r="H2" s="329"/>
      <c r="I2" s="329"/>
      <c r="J2" s="329"/>
      <c r="K2" s="329"/>
      <c r="L2" s="329"/>
      <c r="M2" s="329"/>
      <c r="N2" s="329"/>
      <c r="O2" s="329"/>
      <c r="P2" s="329"/>
      <c r="Q2" s="329"/>
      <c r="R2" s="329"/>
      <c r="S2" s="329"/>
      <c r="T2" s="329"/>
      <c r="U2" s="329"/>
      <c r="V2" s="309" t="s">
        <v>25</v>
      </c>
      <c r="W2" s="310"/>
    </row>
    <row r="3" spans="1:23" s="8" customFormat="1" ht="32.25" customHeight="1" thickBot="1" x14ac:dyDescent="0.25">
      <c r="B3" s="326"/>
      <c r="C3" s="327"/>
      <c r="D3" s="330" t="s">
        <v>159</v>
      </c>
      <c r="E3" s="330"/>
      <c r="F3" s="330"/>
      <c r="G3" s="330"/>
      <c r="H3" s="330"/>
      <c r="I3" s="330"/>
      <c r="J3" s="330"/>
      <c r="K3" s="330"/>
      <c r="L3" s="330"/>
      <c r="M3" s="330"/>
      <c r="N3" s="330"/>
      <c r="O3" s="330"/>
      <c r="P3" s="330"/>
      <c r="Q3" s="330"/>
      <c r="R3" s="330"/>
      <c r="S3" s="330"/>
      <c r="T3" s="330"/>
      <c r="U3" s="330"/>
      <c r="V3" s="314" t="s">
        <v>1292</v>
      </c>
      <c r="W3" s="315"/>
    </row>
    <row r="4" spans="1:23" s="8" customFormat="1" x14ac:dyDescent="0.2">
      <c r="S4" s="9"/>
    </row>
    <row r="5" spans="1:23" s="8" customFormat="1" x14ac:dyDescent="0.2">
      <c r="C5" s="10"/>
      <c r="D5" s="10"/>
      <c r="E5" s="319"/>
      <c r="F5" s="319"/>
      <c r="G5" s="319"/>
      <c r="H5" s="319"/>
      <c r="I5" s="319"/>
      <c r="J5" s="11"/>
      <c r="S5" s="9"/>
    </row>
    <row r="6" spans="1:23" s="8" customFormat="1" x14ac:dyDescent="0.2">
      <c r="C6" s="10"/>
      <c r="D6" s="10"/>
      <c r="E6" s="291"/>
      <c r="F6" s="291"/>
      <c r="G6" s="291"/>
      <c r="H6" s="291"/>
      <c r="I6" s="291"/>
      <c r="J6" s="11"/>
      <c r="K6" s="10"/>
      <c r="L6" s="10"/>
      <c r="M6" s="10"/>
      <c r="N6" s="10"/>
      <c r="O6" s="10"/>
      <c r="P6" s="10"/>
      <c r="Q6" s="12"/>
      <c r="R6" s="13"/>
      <c r="S6" s="14"/>
      <c r="T6" s="13"/>
      <c r="U6" s="13"/>
      <c r="V6" s="13"/>
      <c r="W6" s="13"/>
    </row>
    <row r="7" spans="1:23" s="9" customFormat="1" x14ac:dyDescent="0.25">
      <c r="C7" s="15"/>
      <c r="D7" s="15"/>
      <c r="E7" s="292"/>
      <c r="F7" s="292"/>
      <c r="G7" s="292"/>
    </row>
    <row r="8" spans="1:23" s="9" customFormat="1" ht="15" customHeight="1" x14ac:dyDescent="0.25">
      <c r="B8" s="320" t="s">
        <v>160</v>
      </c>
      <c r="C8" s="320"/>
      <c r="D8" s="17">
        <v>44074</v>
      </c>
      <c r="E8" s="292"/>
      <c r="F8" s="18"/>
      <c r="G8" s="18"/>
      <c r="K8" s="14"/>
      <c r="L8" s="14"/>
      <c r="M8" s="14"/>
      <c r="N8" s="14"/>
      <c r="O8" s="14"/>
      <c r="P8" s="14"/>
      <c r="Q8" s="14"/>
    </row>
    <row r="9" spans="1:23" s="9" customFormat="1" ht="15" customHeight="1" x14ac:dyDescent="0.25">
      <c r="B9" s="292"/>
      <c r="C9" s="292"/>
      <c r="D9" s="19"/>
      <c r="E9" s="292"/>
      <c r="F9" s="18"/>
      <c r="G9" s="18"/>
      <c r="K9" s="14"/>
      <c r="L9" s="14"/>
      <c r="M9" s="14"/>
      <c r="N9" s="14"/>
      <c r="O9" s="14"/>
      <c r="P9" s="14"/>
      <c r="Q9" s="14"/>
    </row>
    <row r="10" spans="1:23" s="9" customFormat="1" ht="15" customHeight="1" x14ac:dyDescent="0.25">
      <c r="B10" s="19"/>
      <c r="C10" s="292" t="s">
        <v>2</v>
      </c>
      <c r="D10" s="20">
        <v>2</v>
      </c>
      <c r="E10" s="21"/>
      <c r="F10" s="18"/>
      <c r="G10" s="18"/>
      <c r="I10" s="292"/>
      <c r="J10" s="18"/>
      <c r="K10" s="14"/>
      <c r="L10" s="14"/>
      <c r="M10" s="14"/>
      <c r="N10" s="14"/>
      <c r="O10" s="14"/>
      <c r="P10" s="14"/>
      <c r="Q10" s="14"/>
    </row>
    <row r="11" spans="1:23" s="9" customFormat="1" ht="15" customHeight="1" x14ac:dyDescent="0.25">
      <c r="B11" s="19"/>
      <c r="C11" s="19"/>
      <c r="D11" s="19"/>
      <c r="E11" s="21"/>
      <c r="F11" s="18"/>
      <c r="G11" s="18"/>
      <c r="I11" s="292"/>
      <c r="J11" s="18"/>
      <c r="K11" s="14"/>
      <c r="L11" s="14"/>
      <c r="M11" s="14"/>
      <c r="N11" s="14"/>
      <c r="O11" s="14"/>
      <c r="P11" s="14"/>
      <c r="Q11" s="14"/>
    </row>
    <row r="12" spans="1:23" s="9" customFormat="1" ht="15" customHeight="1" x14ac:dyDescent="0.25">
      <c r="B12" s="19"/>
      <c r="C12" s="19"/>
      <c r="D12" s="19"/>
      <c r="E12" s="21"/>
      <c r="F12" s="18"/>
      <c r="G12" s="18"/>
      <c r="I12" s="292"/>
      <c r="J12" s="18"/>
      <c r="K12" s="14"/>
      <c r="L12" s="14"/>
      <c r="M12" s="14"/>
      <c r="N12" s="14"/>
      <c r="O12" s="14"/>
      <c r="P12" s="14"/>
      <c r="Q12" s="14"/>
    </row>
    <row r="13" spans="1:23" s="8" customFormat="1" ht="15" customHeight="1" x14ac:dyDescent="0.2">
      <c r="A13" s="297" t="s">
        <v>3</v>
      </c>
      <c r="B13" s="296" t="s">
        <v>161</v>
      </c>
      <c r="C13" s="296" t="s">
        <v>162</v>
      </c>
      <c r="D13" s="321" t="s">
        <v>4</v>
      </c>
      <c r="E13" s="296" t="s">
        <v>5</v>
      </c>
      <c r="F13" s="296" t="s">
        <v>6</v>
      </c>
      <c r="G13" s="296" t="s">
        <v>7</v>
      </c>
      <c r="H13" s="296" t="s">
        <v>8</v>
      </c>
      <c r="I13" s="296" t="s">
        <v>9</v>
      </c>
      <c r="J13" s="318" t="s">
        <v>163</v>
      </c>
      <c r="K13" s="318"/>
      <c r="L13" s="318"/>
      <c r="M13" s="318" t="s">
        <v>164</v>
      </c>
      <c r="N13" s="318"/>
      <c r="O13" s="318"/>
      <c r="P13" s="318"/>
      <c r="Q13" s="318"/>
      <c r="R13" s="318" t="s">
        <v>165</v>
      </c>
      <c r="S13" s="318"/>
      <c r="T13" s="318"/>
      <c r="U13" s="318"/>
      <c r="V13" s="318"/>
      <c r="W13" s="318"/>
    </row>
    <row r="14" spans="1:23" ht="24" customHeight="1" x14ac:dyDescent="0.2">
      <c r="A14" s="297"/>
      <c r="B14" s="296"/>
      <c r="C14" s="296"/>
      <c r="D14" s="321"/>
      <c r="E14" s="296"/>
      <c r="F14" s="296"/>
      <c r="G14" s="296"/>
      <c r="H14" s="296"/>
      <c r="I14" s="296"/>
      <c r="J14" s="296" t="s">
        <v>10</v>
      </c>
      <c r="K14" s="296"/>
      <c r="L14" s="296"/>
      <c r="M14" s="296" t="s">
        <v>11</v>
      </c>
      <c r="N14" s="296" t="s">
        <v>12</v>
      </c>
      <c r="O14" s="296"/>
      <c r="P14" s="296"/>
      <c r="Q14" s="297" t="s">
        <v>13</v>
      </c>
      <c r="R14" s="296" t="s">
        <v>14</v>
      </c>
      <c r="S14" s="296" t="s">
        <v>15</v>
      </c>
      <c r="T14" s="296" t="s">
        <v>16</v>
      </c>
      <c r="U14" s="296" t="s">
        <v>17</v>
      </c>
      <c r="V14" s="296" t="s">
        <v>18</v>
      </c>
      <c r="W14" s="296" t="s">
        <v>19</v>
      </c>
    </row>
    <row r="15" spans="1:23" ht="57.75" customHeight="1" x14ac:dyDescent="0.2">
      <c r="A15" s="297"/>
      <c r="B15" s="296"/>
      <c r="C15" s="296"/>
      <c r="D15" s="321"/>
      <c r="E15" s="296"/>
      <c r="F15" s="296"/>
      <c r="G15" s="296"/>
      <c r="H15" s="296"/>
      <c r="I15" s="296"/>
      <c r="J15" s="288" t="s">
        <v>20</v>
      </c>
      <c r="K15" s="288" t="s">
        <v>21</v>
      </c>
      <c r="L15" s="7" t="s">
        <v>166</v>
      </c>
      <c r="M15" s="296"/>
      <c r="N15" s="288" t="s">
        <v>20</v>
      </c>
      <c r="O15" s="288" t="s">
        <v>21</v>
      </c>
      <c r="P15" s="289" t="s">
        <v>22</v>
      </c>
      <c r="Q15" s="297"/>
      <c r="R15" s="296"/>
      <c r="S15" s="296"/>
      <c r="T15" s="296"/>
      <c r="U15" s="296"/>
      <c r="V15" s="296"/>
      <c r="W15" s="296"/>
    </row>
    <row r="16" spans="1:23" ht="178.5" x14ac:dyDescent="0.2">
      <c r="A16" s="284">
        <v>9</v>
      </c>
      <c r="B16" s="284">
        <v>1</v>
      </c>
      <c r="C16" s="282" t="s">
        <v>73</v>
      </c>
      <c r="D16" s="457" t="s">
        <v>1090</v>
      </c>
      <c r="E16" s="286" t="s">
        <v>1091</v>
      </c>
      <c r="F16" s="283" t="s">
        <v>102</v>
      </c>
      <c r="G16" s="283" t="s">
        <v>69</v>
      </c>
      <c r="H16" s="282" t="s">
        <v>1092</v>
      </c>
      <c r="I16" s="282" t="s">
        <v>1093</v>
      </c>
      <c r="J16" s="223" t="s">
        <v>49</v>
      </c>
      <c r="K16" s="223" t="s">
        <v>61</v>
      </c>
      <c r="L16" s="280" t="s">
        <v>1094</v>
      </c>
      <c r="M16" s="282" t="s">
        <v>1095</v>
      </c>
      <c r="N16" s="223" t="s">
        <v>56</v>
      </c>
      <c r="O16" s="223" t="s">
        <v>61</v>
      </c>
      <c r="P16" s="224" t="s">
        <v>35</v>
      </c>
      <c r="Q16" s="27" t="s">
        <v>36</v>
      </c>
      <c r="R16" s="282" t="s">
        <v>1096</v>
      </c>
      <c r="S16" s="282" t="s">
        <v>1097</v>
      </c>
      <c r="T16" s="282" t="s">
        <v>1098</v>
      </c>
      <c r="U16" s="282" t="s">
        <v>97</v>
      </c>
      <c r="V16" s="282" t="s">
        <v>1099</v>
      </c>
      <c r="W16" s="282" t="s">
        <v>72</v>
      </c>
    </row>
    <row r="17" spans="1:23" ht="114.75" x14ac:dyDescent="0.2">
      <c r="A17" s="284">
        <v>10</v>
      </c>
      <c r="B17" s="284">
        <v>2</v>
      </c>
      <c r="C17" s="282" t="s">
        <v>73</v>
      </c>
      <c r="D17" s="457" t="s">
        <v>1100</v>
      </c>
      <c r="E17" s="286" t="s">
        <v>1101</v>
      </c>
      <c r="F17" s="283" t="s">
        <v>102</v>
      </c>
      <c r="G17" s="283" t="s">
        <v>69</v>
      </c>
      <c r="H17" s="282" t="s">
        <v>1102</v>
      </c>
      <c r="I17" s="282" t="s">
        <v>1093</v>
      </c>
      <c r="J17" s="223" t="s">
        <v>49</v>
      </c>
      <c r="K17" s="223" t="s">
        <v>61</v>
      </c>
      <c r="L17" s="280" t="s">
        <v>1094</v>
      </c>
      <c r="M17" s="282" t="s">
        <v>1103</v>
      </c>
      <c r="N17" s="223" t="s">
        <v>56</v>
      </c>
      <c r="O17" s="223" t="s">
        <v>61</v>
      </c>
      <c r="P17" s="224" t="s">
        <v>35</v>
      </c>
      <c r="Q17" s="27" t="s">
        <v>36</v>
      </c>
      <c r="R17" s="282" t="s">
        <v>1104</v>
      </c>
      <c r="S17" s="282" t="s">
        <v>1105</v>
      </c>
      <c r="T17" s="282" t="s">
        <v>1106</v>
      </c>
      <c r="U17" s="282" t="s">
        <v>1338</v>
      </c>
      <c r="V17" s="282" t="s">
        <v>1099</v>
      </c>
      <c r="W17" s="282" t="s">
        <v>72</v>
      </c>
    </row>
    <row r="18" spans="1:23" ht="204" x14ac:dyDescent="0.2">
      <c r="A18" s="284">
        <v>19</v>
      </c>
      <c r="B18" s="284">
        <v>3</v>
      </c>
      <c r="C18" s="282" t="s">
        <v>1174</v>
      </c>
      <c r="D18" s="457" t="s">
        <v>1175</v>
      </c>
      <c r="E18" s="283" t="s">
        <v>1176</v>
      </c>
      <c r="F18" s="283" t="s">
        <v>102</v>
      </c>
      <c r="G18" s="283" t="s">
        <v>69</v>
      </c>
      <c r="H18" s="282" t="s">
        <v>105</v>
      </c>
      <c r="I18" s="31" t="s">
        <v>106</v>
      </c>
      <c r="J18" s="223" t="s">
        <v>40</v>
      </c>
      <c r="K18" s="223" t="s">
        <v>67</v>
      </c>
      <c r="L18" s="281" t="s">
        <v>62</v>
      </c>
      <c r="M18" s="32" t="s">
        <v>107</v>
      </c>
      <c r="N18" s="223" t="s">
        <v>40</v>
      </c>
      <c r="O18" s="223" t="s">
        <v>67</v>
      </c>
      <c r="P18" s="241" t="s">
        <v>62</v>
      </c>
      <c r="Q18" s="27" t="s">
        <v>36</v>
      </c>
      <c r="R18" s="283" t="s">
        <v>1177</v>
      </c>
      <c r="S18" s="286" t="s">
        <v>1178</v>
      </c>
      <c r="T18" s="283" t="s">
        <v>108</v>
      </c>
      <c r="U18" s="25" t="s">
        <v>1179</v>
      </c>
      <c r="V18" s="25" t="s">
        <v>109</v>
      </c>
      <c r="W18" s="25" t="s">
        <v>110</v>
      </c>
    </row>
    <row r="19" spans="1:23" ht="153" x14ac:dyDescent="0.2">
      <c r="A19" s="284">
        <v>24</v>
      </c>
      <c r="B19" s="284">
        <v>4</v>
      </c>
      <c r="C19" s="282" t="s">
        <v>1211</v>
      </c>
      <c r="D19" s="457" t="s">
        <v>1212</v>
      </c>
      <c r="E19" s="283" t="s">
        <v>1213</v>
      </c>
      <c r="F19" s="283" t="s">
        <v>102</v>
      </c>
      <c r="G19" s="283" t="s">
        <v>69</v>
      </c>
      <c r="H19" s="286" t="s">
        <v>1214</v>
      </c>
      <c r="I19" s="286" t="s">
        <v>1215</v>
      </c>
      <c r="J19" s="223" t="s">
        <v>40</v>
      </c>
      <c r="K19" s="223" t="s">
        <v>67</v>
      </c>
      <c r="L19" s="280" t="s">
        <v>62</v>
      </c>
      <c r="M19" s="286" t="s">
        <v>1216</v>
      </c>
      <c r="N19" s="223" t="s">
        <v>40</v>
      </c>
      <c r="O19" s="223" t="s">
        <v>61</v>
      </c>
      <c r="P19" s="224" t="s">
        <v>35</v>
      </c>
      <c r="Q19" s="27" t="s">
        <v>36</v>
      </c>
      <c r="R19" s="283" t="s">
        <v>1217</v>
      </c>
      <c r="S19" s="286" t="s">
        <v>1218</v>
      </c>
      <c r="T19" s="282" t="s">
        <v>99</v>
      </c>
      <c r="U19" s="25" t="s">
        <v>1219</v>
      </c>
      <c r="V19" s="282" t="s">
        <v>100</v>
      </c>
      <c r="W19" s="26" t="s">
        <v>1220</v>
      </c>
    </row>
    <row r="20" spans="1:23" ht="255" x14ac:dyDescent="0.2">
      <c r="A20" s="284">
        <v>32</v>
      </c>
      <c r="B20" s="284">
        <v>5</v>
      </c>
      <c r="C20" s="282" t="s">
        <v>152</v>
      </c>
      <c r="D20" s="457" t="s">
        <v>1266</v>
      </c>
      <c r="E20" s="283" t="s">
        <v>1267</v>
      </c>
      <c r="F20" s="283" t="s">
        <v>102</v>
      </c>
      <c r="G20" s="283" t="s">
        <v>1268</v>
      </c>
      <c r="H20" s="286" t="s">
        <v>1269</v>
      </c>
      <c r="I20" s="282" t="s">
        <v>1270</v>
      </c>
      <c r="J20" s="223" t="s">
        <v>40</v>
      </c>
      <c r="K20" s="223" t="s">
        <v>67</v>
      </c>
      <c r="L20" s="280" t="s">
        <v>62</v>
      </c>
      <c r="M20" s="282" t="s">
        <v>1271</v>
      </c>
      <c r="N20" s="223" t="s">
        <v>40</v>
      </c>
      <c r="O20" s="223" t="s">
        <v>67</v>
      </c>
      <c r="P20" s="237" t="s">
        <v>62</v>
      </c>
      <c r="Q20" s="27" t="s">
        <v>36</v>
      </c>
      <c r="R20" s="283" t="s">
        <v>1315</v>
      </c>
      <c r="S20" s="283" t="s">
        <v>1316</v>
      </c>
      <c r="T20" s="283" t="s">
        <v>1317</v>
      </c>
      <c r="U20" s="283" t="s">
        <v>1318</v>
      </c>
      <c r="V20" s="283" t="s">
        <v>1319</v>
      </c>
      <c r="W20" s="283" t="s">
        <v>1272</v>
      </c>
    </row>
  </sheetData>
  <mergeCells count="31">
    <mergeCell ref="T14:T15"/>
    <mergeCell ref="U14:U15"/>
    <mergeCell ref="V14:V15"/>
    <mergeCell ref="W14:W15"/>
    <mergeCell ref="I13:I15"/>
    <mergeCell ref="J13:L13"/>
    <mergeCell ref="M13:Q13"/>
    <mergeCell ref="R13:W13"/>
    <mergeCell ref="J14:L14"/>
    <mergeCell ref="M14:M15"/>
    <mergeCell ref="N14:P14"/>
    <mergeCell ref="Q14:Q15"/>
    <mergeCell ref="R14:R15"/>
    <mergeCell ref="S14:S15"/>
    <mergeCell ref="E5:I5"/>
    <mergeCell ref="B8:C8"/>
    <mergeCell ref="A13:A15"/>
    <mergeCell ref="B13:B15"/>
    <mergeCell ref="C13:C15"/>
    <mergeCell ref="D13:D15"/>
    <mergeCell ref="E13:E15"/>
    <mergeCell ref="F13:F15"/>
    <mergeCell ref="G13:G15"/>
    <mergeCell ref="H13:H15"/>
    <mergeCell ref="B1:C3"/>
    <mergeCell ref="D1:U1"/>
    <mergeCell ref="V1:W1"/>
    <mergeCell ref="D2:U2"/>
    <mergeCell ref="V2:W2"/>
    <mergeCell ref="D3:U3"/>
    <mergeCell ref="V3:W3"/>
  </mergeCells>
  <dataValidations count="1">
    <dataValidation type="list" allowBlank="1" showInputMessage="1" showErrorMessage="1" sqref="Q18 J18:K18 N18:O18 F18" xr:uid="{7A32B388-EAB2-4503-8116-882DA15E0F76}">
      <formula1>#REF!</formula1>
    </dataValidation>
  </dataValidations>
  <hyperlinks>
    <hyperlink ref="D19" location="'Matriz Riesgos Proceso GC'!A1" display="Celebración de contratos sin el cumplimiento de los requisitos legales" xr:uid="{9D1CC315-57F2-4B2B-AB9B-A9767659CD0E}"/>
  </hyperlinks>
  <printOptions horizontalCentered="1" headings="1"/>
  <pageMargins left="0.23622047244094491" right="0.23622047244094491" top="0.74803149606299213" bottom="0.74803149606299213" header="0.31496062992125984" footer="0.31496062992125984"/>
  <pageSetup paperSize="854" scale="20" orientation="landscape" horizontalDpi="136598667" verticalDpi="2332836493"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35E44588-DC1E-487F-B08C-16A69BECD7D0}">
          <x14:formula1>
            <xm:f>'\\172.16.10.5\Medición y Mejora\2020\2. Mapa de Riesgos\13. Evaluación y Control\[Mapa Riesgos Control y Evaluación.xlsx]Tablas de referencia'!#REF!</xm:f>
          </x14:formula1>
          <xm:sqref>J20:L20 N20:Q20</xm:sqref>
        </x14:dataValidation>
        <x14:dataValidation type="list" allowBlank="1" showInputMessage="1" showErrorMessage="1" xr:uid="{1AE541B3-F8E5-4BE1-86AF-40009DACD077}">
          <x14:formula1>
            <xm:f>'\\172.16.10.5\Medición y Mejora\2020\2. Mapa de Riesgos\13. Evaluación y Control\[Mapa Riesgos Control y Evaluación.xlsx]Tipo Riesgo'!#REF!</xm:f>
          </x14:formula1>
          <xm:sqref>F20</xm:sqref>
        </x14:dataValidation>
        <x14:dataValidation type="list" allowBlank="1" showInputMessage="1" showErrorMessage="1" xr:uid="{CD0D219F-00E3-4B07-BF10-F96B25D01587}">
          <x14:formula1>
            <xm:f>'\\172.16.10.5\Medición y Mejora\2020\2. Mapa de Riesgos\10. Gestión Contratación\[Mapa Riesgos Gestión Contratación.xlsx]Tablas de referencia'!#REF!</xm:f>
          </x14:formula1>
          <xm:sqref>Q19 J19:K19 N19:O19</xm:sqref>
        </x14:dataValidation>
        <x14:dataValidation type="list" allowBlank="1" showInputMessage="1" showErrorMessage="1" xr:uid="{E4748CF9-9FB4-48A6-BAEF-24179400DF95}">
          <x14:formula1>
            <xm:f>'\\172.16.10.5\Medición y Mejora\2020\2. Mapa de Riesgos\10. Gestión Contratación\[Mapa Riesgos Gestión Contratación.xlsx]Tipo Riesgo'!#REF!</xm:f>
          </x14:formula1>
          <xm:sqref>F19</xm:sqref>
        </x14:dataValidation>
        <x14:dataValidation type="list" allowBlank="1" showInputMessage="1" showErrorMessage="1" xr:uid="{F02691DE-159B-493F-8880-A0D422734646}">
          <x14:formula1>
            <xm:f>'\\172.16.10.5\Medición y Mejora\2020\2. Mapa de Riesgos\5. Gestión Educativa\[Mapa Riesgos Gestión Educativa.xlsx]Tablas de referencia'!#REF!</xm:f>
          </x14:formula1>
          <xm:sqref>Q16:Q17 J16:K17 N16:O17</xm:sqref>
        </x14:dataValidation>
        <x14:dataValidation type="list" allowBlank="1" showInputMessage="1" showErrorMessage="1" xr:uid="{010DD7C7-554F-4B2C-BFB3-D49EA27429E9}">
          <x14:formula1>
            <xm:f>'\\172.16.10.5\Medición y Mejora\2020\2. Mapa de Riesgos\5. Gestión Educativa\[Mapa Riesgos Gestión Educativa.xlsx]Tipo Riesgo'!#REF!</xm:f>
          </x14:formula1>
          <xm:sqref>F16:F17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255"/>
  <sheetViews>
    <sheetView showGridLines="0" topLeftCell="A3" zoomScale="80" zoomScaleNormal="80" workbookViewId="0">
      <pane ySplit="9" topLeftCell="A12" activePane="bottomLeft" state="frozen"/>
      <selection activeCell="A3" sqref="A3"/>
      <selection pane="bottomLeft" sqref="A1:D1"/>
    </sheetView>
  </sheetViews>
  <sheetFormatPr baseColWidth="10" defaultRowHeight="14.25" x14ac:dyDescent="0.2"/>
  <cols>
    <col min="1" max="1" width="24.28515625" style="214" customWidth="1"/>
    <col min="2" max="2" width="29.7109375" style="214" customWidth="1"/>
    <col min="3" max="3" width="58.42578125" style="214" customWidth="1"/>
    <col min="4" max="4" width="84.28515625" style="214" customWidth="1"/>
    <col min="5" max="16384" width="11.42578125" style="214"/>
  </cols>
  <sheetData>
    <row r="1" spans="1:6" ht="18.75" hidden="1" thickBot="1" x14ac:dyDescent="0.25">
      <c r="A1" s="331" t="s">
        <v>168</v>
      </c>
      <c r="B1" s="332"/>
      <c r="C1" s="332"/>
      <c r="D1" s="332"/>
    </row>
    <row r="2" spans="1:6" ht="18" hidden="1" x14ac:dyDescent="0.2">
      <c r="A2" s="215"/>
      <c r="B2" s="216"/>
      <c r="C2" s="216"/>
      <c r="D2" s="216"/>
    </row>
    <row r="3" spans="1:6" ht="18.75" thickBot="1" x14ac:dyDescent="0.25">
      <c r="A3" s="216"/>
      <c r="B3" s="216"/>
      <c r="C3" s="216"/>
      <c r="D3" s="216"/>
    </row>
    <row r="4" spans="1:6" ht="19.5" customHeight="1" x14ac:dyDescent="0.2">
      <c r="A4" s="333"/>
      <c r="B4" s="334"/>
      <c r="C4" s="301" t="s">
        <v>0</v>
      </c>
      <c r="D4" s="303"/>
    </row>
    <row r="5" spans="1:6" ht="18" x14ac:dyDescent="0.2">
      <c r="A5" s="335"/>
      <c r="B5" s="336"/>
      <c r="C5" s="306" t="s">
        <v>169</v>
      </c>
      <c r="D5" s="308"/>
    </row>
    <row r="6" spans="1:6" ht="18.75" customHeight="1" thickBot="1" x14ac:dyDescent="0.25">
      <c r="A6" s="337"/>
      <c r="B6" s="338"/>
      <c r="C6" s="311" t="s">
        <v>628</v>
      </c>
      <c r="D6" s="313"/>
    </row>
    <row r="7" spans="1:6" ht="18" x14ac:dyDescent="0.2">
      <c r="A7" s="212"/>
      <c r="B7" s="212"/>
      <c r="C7" s="213"/>
      <c r="D7" s="213"/>
      <c r="F7" s="222"/>
    </row>
    <row r="8" spans="1:6" x14ac:dyDescent="0.2">
      <c r="B8" s="221" t="s">
        <v>160</v>
      </c>
      <c r="C8" s="17">
        <v>43585</v>
      </c>
    </row>
    <row r="9" spans="1:6" ht="18" x14ac:dyDescent="0.2">
      <c r="A9" s="216"/>
      <c r="B9" s="16"/>
      <c r="C9" s="19"/>
      <c r="D9" s="216"/>
    </row>
    <row r="10" spans="1:6" ht="18" x14ac:dyDescent="0.2">
      <c r="A10" s="216"/>
      <c r="B10" s="16" t="s">
        <v>2</v>
      </c>
      <c r="C10" s="20">
        <v>1</v>
      </c>
      <c r="D10" s="216"/>
    </row>
    <row r="11" spans="1:6" ht="15" x14ac:dyDescent="0.2">
      <c r="A11" s="217" t="s">
        <v>162</v>
      </c>
      <c r="B11" s="217" t="s">
        <v>170</v>
      </c>
      <c r="C11" s="217" t="s">
        <v>171</v>
      </c>
      <c r="D11" s="217" t="s">
        <v>172</v>
      </c>
    </row>
    <row r="12" spans="1:6" ht="28.5" x14ac:dyDescent="0.2">
      <c r="A12" s="28" t="s">
        <v>155</v>
      </c>
      <c r="B12" s="28">
        <v>1</v>
      </c>
      <c r="C12" s="218" t="s">
        <v>173</v>
      </c>
      <c r="D12" s="218" t="s">
        <v>174</v>
      </c>
    </row>
    <row r="13" spans="1:6" ht="28.5" x14ac:dyDescent="0.2">
      <c r="A13" s="28" t="s">
        <v>155</v>
      </c>
      <c r="B13" s="28">
        <v>2</v>
      </c>
      <c r="C13" s="218" t="s">
        <v>175</v>
      </c>
      <c r="D13" s="218" t="s">
        <v>176</v>
      </c>
    </row>
    <row r="14" spans="1:6" ht="122.25" customHeight="1" x14ac:dyDescent="0.2">
      <c r="A14" s="28" t="s">
        <v>155</v>
      </c>
      <c r="B14" s="28">
        <v>3</v>
      </c>
      <c r="C14" s="218" t="s">
        <v>177</v>
      </c>
      <c r="D14" s="218" t="s">
        <v>178</v>
      </c>
    </row>
    <row r="15" spans="1:6" ht="78.75" customHeight="1" x14ac:dyDescent="0.2">
      <c r="A15" s="28" t="s">
        <v>155</v>
      </c>
      <c r="B15" s="28">
        <v>4</v>
      </c>
      <c r="C15" s="218" t="s">
        <v>179</v>
      </c>
      <c r="D15" s="218" t="s">
        <v>180</v>
      </c>
    </row>
    <row r="16" spans="1:6" ht="28.5" x14ac:dyDescent="0.2">
      <c r="A16" s="28" t="s">
        <v>155</v>
      </c>
      <c r="B16" s="28">
        <v>5</v>
      </c>
      <c r="C16" s="218" t="s">
        <v>181</v>
      </c>
      <c r="D16" s="218" t="s">
        <v>182</v>
      </c>
    </row>
    <row r="17" spans="1:4" ht="28.5" x14ac:dyDescent="0.2">
      <c r="A17" s="28" t="s">
        <v>155</v>
      </c>
      <c r="B17" s="28">
        <v>6</v>
      </c>
      <c r="C17" s="218" t="s">
        <v>183</v>
      </c>
      <c r="D17" s="218" t="s">
        <v>184</v>
      </c>
    </row>
    <row r="18" spans="1:4" ht="28.5" x14ac:dyDescent="0.2">
      <c r="A18" s="28" t="s">
        <v>155</v>
      </c>
      <c r="B18" s="28">
        <v>7</v>
      </c>
      <c r="C18" s="218" t="s">
        <v>185</v>
      </c>
      <c r="D18" s="218" t="s">
        <v>186</v>
      </c>
    </row>
    <row r="19" spans="1:4" ht="28.5" x14ac:dyDescent="0.2">
      <c r="A19" s="28" t="s">
        <v>155</v>
      </c>
      <c r="B19" s="28">
        <v>8</v>
      </c>
      <c r="C19" s="218" t="s">
        <v>187</v>
      </c>
      <c r="D19" s="218" t="s">
        <v>188</v>
      </c>
    </row>
    <row r="20" spans="1:4" ht="28.5" x14ac:dyDescent="0.2">
      <c r="A20" s="28" t="s">
        <v>155</v>
      </c>
      <c r="B20" s="28">
        <v>9</v>
      </c>
      <c r="C20" s="218" t="s">
        <v>189</v>
      </c>
      <c r="D20" s="218" t="s">
        <v>190</v>
      </c>
    </row>
    <row r="21" spans="1:4" x14ac:dyDescent="0.2">
      <c r="A21" s="28" t="s">
        <v>155</v>
      </c>
      <c r="B21" s="28">
        <v>10</v>
      </c>
      <c r="C21" s="218" t="s">
        <v>191</v>
      </c>
      <c r="D21" s="218" t="s">
        <v>192</v>
      </c>
    </row>
    <row r="22" spans="1:4" x14ac:dyDescent="0.2">
      <c r="A22" s="28" t="s">
        <v>155</v>
      </c>
      <c r="B22" s="28">
        <v>11</v>
      </c>
      <c r="C22" s="218" t="s">
        <v>193</v>
      </c>
      <c r="D22" s="218" t="s">
        <v>194</v>
      </c>
    </row>
    <row r="23" spans="1:4" ht="28.5" x14ac:dyDescent="0.2">
      <c r="A23" s="28" t="s">
        <v>155</v>
      </c>
      <c r="B23" s="28">
        <v>12</v>
      </c>
      <c r="C23" s="218" t="s">
        <v>195</v>
      </c>
      <c r="D23" s="218" t="s">
        <v>196</v>
      </c>
    </row>
    <row r="24" spans="1:4" ht="28.5" x14ac:dyDescent="0.2">
      <c r="A24" s="28" t="s">
        <v>155</v>
      </c>
      <c r="B24" s="28">
        <v>13</v>
      </c>
      <c r="C24" s="218" t="s">
        <v>197</v>
      </c>
      <c r="D24" s="218" t="s">
        <v>198</v>
      </c>
    </row>
    <row r="25" spans="1:4" x14ac:dyDescent="0.2">
      <c r="A25" s="28" t="s">
        <v>155</v>
      </c>
      <c r="B25" s="28">
        <v>14</v>
      </c>
      <c r="C25" s="218" t="s">
        <v>199</v>
      </c>
      <c r="D25" s="218" t="s">
        <v>200</v>
      </c>
    </row>
    <row r="26" spans="1:4" ht="28.5" x14ac:dyDescent="0.2">
      <c r="A26" s="28" t="s">
        <v>155</v>
      </c>
      <c r="B26" s="28">
        <v>15</v>
      </c>
      <c r="C26" s="218" t="s">
        <v>201</v>
      </c>
      <c r="D26" s="218" t="s">
        <v>202</v>
      </c>
    </row>
    <row r="27" spans="1:4" ht="28.5" x14ac:dyDescent="0.2">
      <c r="A27" s="28" t="s">
        <v>155</v>
      </c>
      <c r="B27" s="28">
        <v>16</v>
      </c>
      <c r="C27" s="218" t="s">
        <v>203</v>
      </c>
      <c r="D27" s="218" t="s">
        <v>204</v>
      </c>
    </row>
    <row r="28" spans="1:4" ht="28.5" x14ac:dyDescent="0.2">
      <c r="A28" s="28" t="s">
        <v>155</v>
      </c>
      <c r="B28" s="28">
        <v>17</v>
      </c>
      <c r="C28" s="218" t="s">
        <v>205</v>
      </c>
      <c r="D28" s="218" t="s">
        <v>206</v>
      </c>
    </row>
    <row r="29" spans="1:4" ht="28.5" x14ac:dyDescent="0.2">
      <c r="A29" s="28" t="s">
        <v>155</v>
      </c>
      <c r="B29" s="28">
        <v>18</v>
      </c>
      <c r="C29" s="218" t="s">
        <v>207</v>
      </c>
      <c r="D29" s="218" t="s">
        <v>208</v>
      </c>
    </row>
    <row r="30" spans="1:4" ht="28.5" x14ac:dyDescent="0.2">
      <c r="A30" s="28" t="s">
        <v>155</v>
      </c>
      <c r="B30" s="28">
        <v>19</v>
      </c>
      <c r="C30" s="218" t="s">
        <v>209</v>
      </c>
      <c r="D30" s="218" t="s">
        <v>210</v>
      </c>
    </row>
    <row r="31" spans="1:4" x14ac:dyDescent="0.2">
      <c r="A31" s="28" t="s">
        <v>155</v>
      </c>
      <c r="B31" s="28">
        <v>20</v>
      </c>
      <c r="C31" s="218" t="s">
        <v>211</v>
      </c>
      <c r="D31" s="218" t="s">
        <v>212</v>
      </c>
    </row>
    <row r="32" spans="1:4" ht="28.5" x14ac:dyDescent="0.2">
      <c r="A32" s="28" t="s">
        <v>155</v>
      </c>
      <c r="B32" s="28">
        <v>21</v>
      </c>
      <c r="C32" s="218" t="s">
        <v>213</v>
      </c>
      <c r="D32" s="218" t="s">
        <v>214</v>
      </c>
    </row>
    <row r="33" spans="1:4" ht="28.5" x14ac:dyDescent="0.2">
      <c r="A33" s="28" t="s">
        <v>155</v>
      </c>
      <c r="B33" s="28">
        <v>22</v>
      </c>
      <c r="C33" s="218" t="s">
        <v>215</v>
      </c>
      <c r="D33" s="218" t="s">
        <v>216</v>
      </c>
    </row>
    <row r="34" spans="1:4" ht="28.5" x14ac:dyDescent="0.2">
      <c r="A34" s="28" t="s">
        <v>155</v>
      </c>
      <c r="B34" s="28">
        <v>23</v>
      </c>
      <c r="C34" s="218" t="s">
        <v>217</v>
      </c>
      <c r="D34" s="218" t="s">
        <v>218</v>
      </c>
    </row>
    <row r="35" spans="1:4" ht="28.5" x14ac:dyDescent="0.2">
      <c r="A35" s="28" t="s">
        <v>155</v>
      </c>
      <c r="B35" s="28">
        <v>24</v>
      </c>
      <c r="C35" s="218" t="s">
        <v>219</v>
      </c>
      <c r="D35" s="218" t="s">
        <v>220</v>
      </c>
    </row>
    <row r="36" spans="1:4" ht="28.5" x14ac:dyDescent="0.2">
      <c r="A36" s="28" t="s">
        <v>155</v>
      </c>
      <c r="B36" s="28">
        <v>25</v>
      </c>
      <c r="C36" s="218" t="s">
        <v>221</v>
      </c>
      <c r="D36" s="218" t="s">
        <v>222</v>
      </c>
    </row>
    <row r="37" spans="1:4" ht="28.5" x14ac:dyDescent="0.2">
      <c r="A37" s="28" t="s">
        <v>155</v>
      </c>
      <c r="B37" s="28">
        <v>26</v>
      </c>
      <c r="C37" s="218" t="s">
        <v>223</v>
      </c>
      <c r="D37" s="218" t="s">
        <v>224</v>
      </c>
    </row>
    <row r="38" spans="1:4" ht="28.5" x14ac:dyDescent="0.2">
      <c r="A38" s="28" t="s">
        <v>155</v>
      </c>
      <c r="B38" s="28">
        <v>27</v>
      </c>
      <c r="C38" s="218" t="s">
        <v>225</v>
      </c>
      <c r="D38" s="218" t="s">
        <v>226</v>
      </c>
    </row>
    <row r="39" spans="1:4" ht="28.5" x14ac:dyDescent="0.2">
      <c r="A39" s="28" t="s">
        <v>155</v>
      </c>
      <c r="B39" s="28">
        <v>28</v>
      </c>
      <c r="C39" s="218" t="s">
        <v>227</v>
      </c>
      <c r="D39" s="218" t="s">
        <v>228</v>
      </c>
    </row>
    <row r="40" spans="1:4" ht="28.5" x14ac:dyDescent="0.2">
      <c r="A40" s="28" t="s">
        <v>155</v>
      </c>
      <c r="B40" s="28">
        <v>29</v>
      </c>
      <c r="C40" s="218" t="s">
        <v>229</v>
      </c>
      <c r="D40" s="218" t="s">
        <v>230</v>
      </c>
    </row>
    <row r="41" spans="1:4" ht="28.5" x14ac:dyDescent="0.2">
      <c r="A41" s="28" t="s">
        <v>155</v>
      </c>
      <c r="B41" s="28">
        <v>30</v>
      </c>
      <c r="C41" s="218" t="s">
        <v>231</v>
      </c>
      <c r="D41" s="218" t="s">
        <v>232</v>
      </c>
    </row>
    <row r="42" spans="1:4" ht="42.75" x14ac:dyDescent="0.2">
      <c r="A42" s="28" t="s">
        <v>155</v>
      </c>
      <c r="B42" s="28">
        <v>31</v>
      </c>
      <c r="C42" s="218" t="s">
        <v>233</v>
      </c>
      <c r="D42" s="218" t="s">
        <v>234</v>
      </c>
    </row>
    <row r="43" spans="1:4" ht="42.75" x14ac:dyDescent="0.2">
      <c r="A43" s="28" t="s">
        <v>155</v>
      </c>
      <c r="B43" s="28">
        <v>32</v>
      </c>
      <c r="C43" s="218" t="s">
        <v>235</v>
      </c>
      <c r="D43" s="218" t="s">
        <v>236</v>
      </c>
    </row>
    <row r="44" spans="1:4" ht="28.5" x14ac:dyDescent="0.2">
      <c r="A44" s="28" t="s">
        <v>155</v>
      </c>
      <c r="B44" s="28">
        <v>33</v>
      </c>
      <c r="C44" s="218" t="s">
        <v>237</v>
      </c>
      <c r="D44" s="218" t="s">
        <v>238</v>
      </c>
    </row>
    <row r="45" spans="1:4" ht="28.5" x14ac:dyDescent="0.2">
      <c r="A45" s="28" t="s">
        <v>155</v>
      </c>
      <c r="B45" s="28">
        <v>34</v>
      </c>
      <c r="C45" s="218" t="s">
        <v>239</v>
      </c>
      <c r="D45" s="218" t="s">
        <v>240</v>
      </c>
    </row>
    <row r="46" spans="1:4" ht="79.5" customHeight="1" x14ac:dyDescent="0.2">
      <c r="A46" s="97" t="s">
        <v>1036</v>
      </c>
      <c r="B46" s="28">
        <v>35</v>
      </c>
      <c r="C46" s="218" t="s">
        <v>241</v>
      </c>
      <c r="D46" s="218" t="s">
        <v>242</v>
      </c>
    </row>
    <row r="47" spans="1:4" ht="28.5" x14ac:dyDescent="0.2">
      <c r="A47" s="97" t="s">
        <v>1036</v>
      </c>
      <c r="B47" s="28">
        <v>36</v>
      </c>
      <c r="C47" s="218" t="s">
        <v>243</v>
      </c>
      <c r="D47" s="218" t="s">
        <v>244</v>
      </c>
    </row>
    <row r="48" spans="1:4" ht="28.5" x14ac:dyDescent="0.2">
      <c r="A48" s="97" t="s">
        <v>1036</v>
      </c>
      <c r="B48" s="28">
        <v>37</v>
      </c>
      <c r="C48" s="218" t="s">
        <v>245</v>
      </c>
      <c r="D48" s="218" t="s">
        <v>246</v>
      </c>
    </row>
    <row r="49" spans="1:4" ht="28.5" x14ac:dyDescent="0.2">
      <c r="A49" s="97" t="s">
        <v>1036</v>
      </c>
      <c r="B49" s="28">
        <v>38</v>
      </c>
      <c r="C49" s="218" t="s">
        <v>247</v>
      </c>
      <c r="D49" s="218" t="s">
        <v>248</v>
      </c>
    </row>
    <row r="50" spans="1:4" ht="47.25" customHeight="1" x14ac:dyDescent="0.2">
      <c r="A50" s="97" t="s">
        <v>1036</v>
      </c>
      <c r="B50" s="28">
        <v>39</v>
      </c>
      <c r="C50" s="218" t="s">
        <v>249</v>
      </c>
      <c r="D50" s="218" t="s">
        <v>250</v>
      </c>
    </row>
    <row r="51" spans="1:4" ht="28.5" x14ac:dyDescent="0.2">
      <c r="A51" s="97" t="s">
        <v>1036</v>
      </c>
      <c r="B51" s="28">
        <v>40</v>
      </c>
      <c r="C51" s="218" t="s">
        <v>251</v>
      </c>
      <c r="D51" s="218" t="s">
        <v>252</v>
      </c>
    </row>
    <row r="52" spans="1:4" ht="28.5" x14ac:dyDescent="0.2">
      <c r="A52" s="97" t="s">
        <v>1036</v>
      </c>
      <c r="B52" s="28">
        <v>41</v>
      </c>
      <c r="C52" s="218" t="s">
        <v>253</v>
      </c>
      <c r="D52" s="218" t="s">
        <v>254</v>
      </c>
    </row>
    <row r="53" spans="1:4" ht="28.5" x14ac:dyDescent="0.2">
      <c r="A53" s="97" t="s">
        <v>1036</v>
      </c>
      <c r="B53" s="28">
        <v>42</v>
      </c>
      <c r="C53" s="218" t="s">
        <v>255</v>
      </c>
      <c r="D53" s="218" t="s">
        <v>256</v>
      </c>
    </row>
    <row r="54" spans="1:4" ht="28.5" x14ac:dyDescent="0.2">
      <c r="A54" s="97" t="s">
        <v>1036</v>
      </c>
      <c r="B54" s="28">
        <v>43</v>
      </c>
      <c r="C54" s="218" t="s">
        <v>257</v>
      </c>
      <c r="D54" s="218" t="s">
        <v>258</v>
      </c>
    </row>
    <row r="55" spans="1:4" ht="28.5" x14ac:dyDescent="0.2">
      <c r="A55" s="97" t="s">
        <v>1036</v>
      </c>
      <c r="B55" s="28">
        <v>44</v>
      </c>
      <c r="C55" s="218" t="s">
        <v>259</v>
      </c>
      <c r="D55" s="218" t="s">
        <v>260</v>
      </c>
    </row>
    <row r="56" spans="1:4" ht="28.5" x14ac:dyDescent="0.2">
      <c r="A56" s="97" t="s">
        <v>1036</v>
      </c>
      <c r="B56" s="28">
        <v>45</v>
      </c>
      <c r="C56" s="218" t="s">
        <v>261</v>
      </c>
      <c r="D56" s="218" t="s">
        <v>262</v>
      </c>
    </row>
    <row r="57" spans="1:4" ht="28.5" x14ac:dyDescent="0.2">
      <c r="A57" s="97" t="s">
        <v>1036</v>
      </c>
      <c r="B57" s="28">
        <v>46</v>
      </c>
      <c r="C57" s="218" t="s">
        <v>263</v>
      </c>
      <c r="D57" s="218" t="s">
        <v>264</v>
      </c>
    </row>
    <row r="58" spans="1:4" ht="28.5" x14ac:dyDescent="0.2">
      <c r="A58" s="97" t="s">
        <v>1036</v>
      </c>
      <c r="B58" s="28">
        <v>47</v>
      </c>
      <c r="C58" s="218" t="s">
        <v>265</v>
      </c>
      <c r="D58" s="218" t="s">
        <v>266</v>
      </c>
    </row>
    <row r="59" spans="1:4" ht="28.5" x14ac:dyDescent="0.2">
      <c r="A59" s="97" t="s">
        <v>1036</v>
      </c>
      <c r="B59" s="28">
        <v>48</v>
      </c>
      <c r="C59" s="218" t="s">
        <v>267</v>
      </c>
      <c r="D59" s="218" t="s">
        <v>268</v>
      </c>
    </row>
    <row r="60" spans="1:4" ht="28.5" x14ac:dyDescent="0.2">
      <c r="A60" s="97" t="s">
        <v>1036</v>
      </c>
      <c r="B60" s="28">
        <v>49</v>
      </c>
      <c r="C60" s="218" t="s">
        <v>269</v>
      </c>
      <c r="D60" s="218" t="s">
        <v>270</v>
      </c>
    </row>
    <row r="61" spans="1:4" ht="28.5" x14ac:dyDescent="0.2">
      <c r="A61" s="97" t="s">
        <v>1036</v>
      </c>
      <c r="B61" s="28">
        <v>50</v>
      </c>
      <c r="C61" s="218" t="s">
        <v>271</v>
      </c>
      <c r="D61" s="218" t="s">
        <v>272</v>
      </c>
    </row>
    <row r="62" spans="1:4" ht="28.5" x14ac:dyDescent="0.2">
      <c r="A62" s="97" t="s">
        <v>1036</v>
      </c>
      <c r="B62" s="28">
        <v>51</v>
      </c>
      <c r="C62" s="218" t="s">
        <v>273</v>
      </c>
      <c r="D62" s="218" t="s">
        <v>274</v>
      </c>
    </row>
    <row r="63" spans="1:4" ht="28.5" x14ac:dyDescent="0.2">
      <c r="A63" s="97" t="s">
        <v>1036</v>
      </c>
      <c r="B63" s="28">
        <v>52</v>
      </c>
      <c r="C63" s="218" t="s">
        <v>275</v>
      </c>
      <c r="D63" s="218" t="s">
        <v>276</v>
      </c>
    </row>
    <row r="64" spans="1:4" x14ac:dyDescent="0.2">
      <c r="A64" s="97" t="s">
        <v>277</v>
      </c>
      <c r="B64" s="28">
        <v>53</v>
      </c>
      <c r="C64" s="218" t="s">
        <v>278</v>
      </c>
      <c r="D64" s="218" t="s">
        <v>279</v>
      </c>
    </row>
    <row r="65" spans="1:4" x14ac:dyDescent="0.2">
      <c r="A65" s="97" t="s">
        <v>277</v>
      </c>
      <c r="B65" s="28">
        <v>54</v>
      </c>
      <c r="C65" s="218" t="s">
        <v>280</v>
      </c>
      <c r="D65" s="218" t="s">
        <v>281</v>
      </c>
    </row>
    <row r="66" spans="1:4" x14ac:dyDescent="0.2">
      <c r="A66" s="97" t="s">
        <v>277</v>
      </c>
      <c r="B66" s="28">
        <v>55</v>
      </c>
      <c r="C66" s="218" t="s">
        <v>282</v>
      </c>
      <c r="D66" s="218" t="s">
        <v>283</v>
      </c>
    </row>
    <row r="67" spans="1:4" x14ac:dyDescent="0.2">
      <c r="A67" s="97" t="s">
        <v>277</v>
      </c>
      <c r="B67" s="28">
        <v>56</v>
      </c>
      <c r="C67" s="218" t="s">
        <v>284</v>
      </c>
      <c r="D67" s="218" t="s">
        <v>285</v>
      </c>
    </row>
    <row r="68" spans="1:4" x14ac:dyDescent="0.2">
      <c r="A68" s="97" t="s">
        <v>277</v>
      </c>
      <c r="B68" s="28">
        <v>57</v>
      </c>
      <c r="C68" s="218" t="s">
        <v>286</v>
      </c>
      <c r="D68" s="218" t="s">
        <v>287</v>
      </c>
    </row>
    <row r="69" spans="1:4" x14ac:dyDescent="0.2">
      <c r="A69" s="97" t="s">
        <v>277</v>
      </c>
      <c r="B69" s="28">
        <v>58</v>
      </c>
      <c r="C69" s="218" t="s">
        <v>288</v>
      </c>
      <c r="D69" s="218" t="s">
        <v>289</v>
      </c>
    </row>
    <row r="70" spans="1:4" x14ac:dyDescent="0.2">
      <c r="A70" s="97" t="s">
        <v>277</v>
      </c>
      <c r="B70" s="28">
        <v>59</v>
      </c>
      <c r="C70" s="218" t="s">
        <v>290</v>
      </c>
      <c r="D70" s="218" t="s">
        <v>291</v>
      </c>
    </row>
    <row r="71" spans="1:4" ht="28.5" x14ac:dyDescent="0.2">
      <c r="A71" s="97" t="s">
        <v>277</v>
      </c>
      <c r="B71" s="28">
        <v>60</v>
      </c>
      <c r="C71" s="218" t="s">
        <v>292</v>
      </c>
      <c r="D71" s="218" t="s">
        <v>293</v>
      </c>
    </row>
    <row r="72" spans="1:4" ht="28.5" x14ac:dyDescent="0.2">
      <c r="A72" s="97" t="s">
        <v>277</v>
      </c>
      <c r="B72" s="28">
        <v>61</v>
      </c>
      <c r="C72" s="218" t="s">
        <v>294</v>
      </c>
      <c r="D72" s="218" t="s">
        <v>295</v>
      </c>
    </row>
    <row r="73" spans="1:4" x14ac:dyDescent="0.2">
      <c r="A73" s="97" t="s">
        <v>277</v>
      </c>
      <c r="B73" s="28">
        <v>62</v>
      </c>
      <c r="C73" s="218" t="s">
        <v>296</v>
      </c>
      <c r="D73" s="218" t="s">
        <v>297</v>
      </c>
    </row>
    <row r="74" spans="1:4" ht="28.5" x14ac:dyDescent="0.2">
      <c r="A74" s="97" t="s">
        <v>277</v>
      </c>
      <c r="B74" s="28">
        <v>63</v>
      </c>
      <c r="C74" s="218" t="s">
        <v>298</v>
      </c>
      <c r="D74" s="218" t="s">
        <v>299</v>
      </c>
    </row>
    <row r="75" spans="1:4" x14ac:dyDescent="0.2">
      <c r="A75" s="97" t="s">
        <v>277</v>
      </c>
      <c r="B75" s="28">
        <v>64</v>
      </c>
      <c r="C75" s="218" t="s">
        <v>300</v>
      </c>
      <c r="D75" s="218" t="s">
        <v>301</v>
      </c>
    </row>
    <row r="76" spans="1:4" x14ac:dyDescent="0.2">
      <c r="A76" s="97" t="s">
        <v>277</v>
      </c>
      <c r="B76" s="28">
        <v>65</v>
      </c>
      <c r="C76" s="218" t="s">
        <v>302</v>
      </c>
      <c r="D76" s="218" t="s">
        <v>303</v>
      </c>
    </row>
    <row r="77" spans="1:4" ht="28.5" x14ac:dyDescent="0.2">
      <c r="A77" s="28" t="s">
        <v>167</v>
      </c>
      <c r="B77" s="28">
        <v>66</v>
      </c>
      <c r="C77" s="218" t="s">
        <v>304</v>
      </c>
      <c r="D77" s="218" t="s">
        <v>305</v>
      </c>
    </row>
    <row r="78" spans="1:4" ht="28.5" x14ac:dyDescent="0.2">
      <c r="A78" s="28" t="s">
        <v>167</v>
      </c>
      <c r="B78" s="28">
        <v>67</v>
      </c>
      <c r="C78" s="218" t="s">
        <v>306</v>
      </c>
      <c r="D78" s="218" t="s">
        <v>307</v>
      </c>
    </row>
    <row r="79" spans="1:4" ht="28.5" x14ac:dyDescent="0.2">
      <c r="A79" s="28" t="s">
        <v>167</v>
      </c>
      <c r="B79" s="28">
        <v>68</v>
      </c>
      <c r="C79" s="218" t="s">
        <v>308</v>
      </c>
      <c r="D79" s="218" t="s">
        <v>309</v>
      </c>
    </row>
    <row r="80" spans="1:4" ht="28.5" x14ac:dyDescent="0.2">
      <c r="A80" s="28" t="s">
        <v>167</v>
      </c>
      <c r="B80" s="28">
        <v>69</v>
      </c>
      <c r="C80" s="218" t="s">
        <v>310</v>
      </c>
      <c r="D80" s="218" t="s">
        <v>311</v>
      </c>
    </row>
    <row r="81" spans="1:4" ht="28.5" x14ac:dyDescent="0.2">
      <c r="A81" s="28" t="s">
        <v>167</v>
      </c>
      <c r="B81" s="28">
        <v>70</v>
      </c>
      <c r="C81" s="218" t="s">
        <v>312</v>
      </c>
      <c r="D81" s="218" t="s">
        <v>313</v>
      </c>
    </row>
    <row r="82" spans="1:4" ht="28.5" x14ac:dyDescent="0.2">
      <c r="A82" s="28" t="s">
        <v>167</v>
      </c>
      <c r="B82" s="28">
        <v>71</v>
      </c>
      <c r="C82" s="218" t="s">
        <v>314</v>
      </c>
      <c r="D82" s="218" t="s">
        <v>315</v>
      </c>
    </row>
    <row r="83" spans="1:4" ht="28.5" x14ac:dyDescent="0.2">
      <c r="A83" s="28" t="s">
        <v>167</v>
      </c>
      <c r="B83" s="28">
        <v>72</v>
      </c>
      <c r="C83" s="218" t="s">
        <v>316</v>
      </c>
      <c r="D83" s="218" t="s">
        <v>317</v>
      </c>
    </row>
    <row r="84" spans="1:4" ht="28.5" x14ac:dyDescent="0.2">
      <c r="A84" s="28" t="s">
        <v>167</v>
      </c>
      <c r="B84" s="28">
        <v>73</v>
      </c>
      <c r="C84" s="218" t="s">
        <v>318</v>
      </c>
      <c r="D84" s="218" t="s">
        <v>319</v>
      </c>
    </row>
    <row r="85" spans="1:4" ht="28.5" x14ac:dyDescent="0.2">
      <c r="A85" s="28" t="s">
        <v>167</v>
      </c>
      <c r="B85" s="28">
        <v>74</v>
      </c>
      <c r="C85" s="218" t="s">
        <v>320</v>
      </c>
      <c r="D85" s="218" t="s">
        <v>321</v>
      </c>
    </row>
    <row r="86" spans="1:4" ht="28.5" x14ac:dyDescent="0.2">
      <c r="A86" s="28" t="s">
        <v>167</v>
      </c>
      <c r="B86" s="28">
        <v>75</v>
      </c>
      <c r="C86" s="218" t="s">
        <v>322</v>
      </c>
      <c r="D86" s="218" t="s">
        <v>323</v>
      </c>
    </row>
    <row r="87" spans="1:4" ht="28.5" x14ac:dyDescent="0.2">
      <c r="A87" s="28" t="s">
        <v>167</v>
      </c>
      <c r="B87" s="28">
        <v>76</v>
      </c>
      <c r="C87" s="218" t="s">
        <v>324</v>
      </c>
      <c r="D87" s="218" t="s">
        <v>325</v>
      </c>
    </row>
    <row r="88" spans="1:4" ht="28.5" x14ac:dyDescent="0.2">
      <c r="A88" s="28" t="s">
        <v>167</v>
      </c>
      <c r="B88" s="28">
        <v>77</v>
      </c>
      <c r="C88" s="218" t="s">
        <v>326</v>
      </c>
      <c r="D88" s="218" t="s">
        <v>327</v>
      </c>
    </row>
    <row r="89" spans="1:4" ht="28.5" x14ac:dyDescent="0.2">
      <c r="A89" s="28" t="s">
        <v>167</v>
      </c>
      <c r="B89" s="28">
        <v>78</v>
      </c>
      <c r="C89" s="218" t="s">
        <v>328</v>
      </c>
      <c r="D89" s="218" t="s">
        <v>329</v>
      </c>
    </row>
    <row r="90" spans="1:4" ht="28.5" x14ac:dyDescent="0.2">
      <c r="A90" s="28" t="s">
        <v>167</v>
      </c>
      <c r="B90" s="28">
        <v>79</v>
      </c>
      <c r="C90" s="218" t="s">
        <v>330</v>
      </c>
      <c r="D90" s="218" t="s">
        <v>331</v>
      </c>
    </row>
    <row r="91" spans="1:4" ht="28.5" x14ac:dyDescent="0.2">
      <c r="A91" s="28" t="s">
        <v>167</v>
      </c>
      <c r="B91" s="28">
        <v>80</v>
      </c>
      <c r="C91" s="218" t="s">
        <v>332</v>
      </c>
      <c r="D91" s="218" t="s">
        <v>333</v>
      </c>
    </row>
    <row r="92" spans="1:4" ht="28.5" x14ac:dyDescent="0.2">
      <c r="A92" s="28" t="s">
        <v>130</v>
      </c>
      <c r="B92" s="28">
        <v>81</v>
      </c>
      <c r="C92" s="218" t="s">
        <v>334</v>
      </c>
      <c r="D92" s="218" t="s">
        <v>335</v>
      </c>
    </row>
    <row r="93" spans="1:4" ht="28.5" x14ac:dyDescent="0.2">
      <c r="A93" s="28" t="s">
        <v>130</v>
      </c>
      <c r="B93" s="28">
        <v>82</v>
      </c>
      <c r="C93" s="218" t="s">
        <v>336</v>
      </c>
      <c r="D93" s="218" t="s">
        <v>337</v>
      </c>
    </row>
    <row r="94" spans="1:4" x14ac:dyDescent="0.2">
      <c r="A94" s="28" t="s">
        <v>130</v>
      </c>
      <c r="B94" s="28">
        <v>83</v>
      </c>
      <c r="C94" s="218" t="s">
        <v>338</v>
      </c>
      <c r="D94" s="218" t="s">
        <v>339</v>
      </c>
    </row>
    <row r="95" spans="1:4" x14ac:dyDescent="0.2">
      <c r="A95" s="28" t="s">
        <v>130</v>
      </c>
      <c r="B95" s="28">
        <v>84</v>
      </c>
      <c r="C95" s="218" t="s">
        <v>340</v>
      </c>
      <c r="D95" s="218" t="s">
        <v>341</v>
      </c>
    </row>
    <row r="96" spans="1:4" x14ac:dyDescent="0.2">
      <c r="A96" s="28" t="s">
        <v>130</v>
      </c>
      <c r="B96" s="28">
        <v>85</v>
      </c>
      <c r="C96" s="218" t="s">
        <v>342</v>
      </c>
      <c r="D96" s="218" t="s">
        <v>343</v>
      </c>
    </row>
    <row r="97" spans="1:4" x14ac:dyDescent="0.2">
      <c r="A97" s="28" t="s">
        <v>130</v>
      </c>
      <c r="B97" s="28">
        <v>86</v>
      </c>
      <c r="C97" s="218" t="s">
        <v>344</v>
      </c>
      <c r="D97" s="218" t="s">
        <v>345</v>
      </c>
    </row>
    <row r="98" spans="1:4" x14ac:dyDescent="0.2">
      <c r="A98" s="28" t="s">
        <v>130</v>
      </c>
      <c r="B98" s="28">
        <v>87</v>
      </c>
      <c r="C98" s="218" t="s">
        <v>346</v>
      </c>
      <c r="D98" s="218" t="s">
        <v>347</v>
      </c>
    </row>
    <row r="99" spans="1:4" ht="28.5" x14ac:dyDescent="0.2">
      <c r="A99" s="28" t="s">
        <v>130</v>
      </c>
      <c r="B99" s="28">
        <v>88</v>
      </c>
      <c r="C99" s="218" t="s">
        <v>348</v>
      </c>
      <c r="D99" s="218" t="s">
        <v>349</v>
      </c>
    </row>
    <row r="100" spans="1:4" ht="28.5" x14ac:dyDescent="0.2">
      <c r="A100" s="28" t="s">
        <v>130</v>
      </c>
      <c r="B100" s="28">
        <v>89</v>
      </c>
      <c r="C100" s="218" t="s">
        <v>350</v>
      </c>
      <c r="D100" s="218" t="s">
        <v>351</v>
      </c>
    </row>
    <row r="101" spans="1:4" ht="28.5" x14ac:dyDescent="0.2">
      <c r="A101" s="28" t="s">
        <v>130</v>
      </c>
      <c r="B101" s="28">
        <v>90</v>
      </c>
      <c r="C101" s="218" t="s">
        <v>352</v>
      </c>
      <c r="D101" s="218" t="s">
        <v>353</v>
      </c>
    </row>
    <row r="102" spans="1:4" ht="28.5" x14ac:dyDescent="0.2">
      <c r="A102" s="28" t="s">
        <v>130</v>
      </c>
      <c r="B102" s="28">
        <v>91</v>
      </c>
      <c r="C102" s="218" t="s">
        <v>354</v>
      </c>
      <c r="D102" s="218" t="s">
        <v>355</v>
      </c>
    </row>
    <row r="103" spans="1:4" ht="28.5" x14ac:dyDescent="0.2">
      <c r="A103" s="28" t="s">
        <v>130</v>
      </c>
      <c r="B103" s="28">
        <v>92</v>
      </c>
      <c r="C103" s="218" t="s">
        <v>356</v>
      </c>
      <c r="D103" s="218" t="s">
        <v>357</v>
      </c>
    </row>
    <row r="104" spans="1:4" x14ac:dyDescent="0.2">
      <c r="A104" s="28" t="s">
        <v>130</v>
      </c>
      <c r="B104" s="28">
        <v>93</v>
      </c>
      <c r="C104" s="218" t="s">
        <v>358</v>
      </c>
      <c r="D104" s="218" t="s">
        <v>359</v>
      </c>
    </row>
    <row r="105" spans="1:4" ht="28.5" x14ac:dyDescent="0.2">
      <c r="A105" s="28" t="s">
        <v>130</v>
      </c>
      <c r="B105" s="28">
        <v>94</v>
      </c>
      <c r="C105" s="218" t="s">
        <v>360</v>
      </c>
      <c r="D105" s="218" t="s">
        <v>361</v>
      </c>
    </row>
    <row r="106" spans="1:4" x14ac:dyDescent="0.2">
      <c r="A106" s="28" t="s">
        <v>130</v>
      </c>
      <c r="B106" s="28">
        <v>95</v>
      </c>
      <c r="C106" s="218" t="s">
        <v>253</v>
      </c>
      <c r="D106" s="218" t="s">
        <v>254</v>
      </c>
    </row>
    <row r="107" spans="1:4" x14ac:dyDescent="0.2">
      <c r="A107" s="28" t="s">
        <v>130</v>
      </c>
      <c r="B107" s="28">
        <v>96</v>
      </c>
      <c r="C107" s="218" t="s">
        <v>255</v>
      </c>
      <c r="D107" s="218" t="s">
        <v>256</v>
      </c>
    </row>
    <row r="108" spans="1:4" ht="28.5" x14ac:dyDescent="0.2">
      <c r="A108" s="28" t="s">
        <v>130</v>
      </c>
      <c r="B108" s="28">
        <v>97</v>
      </c>
      <c r="C108" s="218" t="s">
        <v>362</v>
      </c>
      <c r="D108" s="218" t="s">
        <v>363</v>
      </c>
    </row>
    <row r="109" spans="1:4" ht="28.5" x14ac:dyDescent="0.2">
      <c r="A109" s="28" t="s">
        <v>130</v>
      </c>
      <c r="B109" s="28">
        <v>98</v>
      </c>
      <c r="C109" s="218" t="s">
        <v>364</v>
      </c>
      <c r="D109" s="218" t="s">
        <v>365</v>
      </c>
    </row>
    <row r="110" spans="1:4" x14ac:dyDescent="0.2">
      <c r="A110" s="28" t="s">
        <v>130</v>
      </c>
      <c r="B110" s="28">
        <v>99</v>
      </c>
      <c r="C110" s="218" t="s">
        <v>366</v>
      </c>
      <c r="D110" s="218" t="s">
        <v>367</v>
      </c>
    </row>
    <row r="111" spans="1:4" x14ac:dyDescent="0.2">
      <c r="A111" s="28" t="s">
        <v>130</v>
      </c>
      <c r="B111" s="28">
        <v>100</v>
      </c>
      <c r="C111" s="218" t="s">
        <v>368</v>
      </c>
      <c r="D111" s="218" t="s">
        <v>369</v>
      </c>
    </row>
    <row r="112" spans="1:4" x14ac:dyDescent="0.2">
      <c r="A112" s="28" t="s">
        <v>1034</v>
      </c>
      <c r="B112" s="28">
        <v>101</v>
      </c>
      <c r="C112" s="218" t="s">
        <v>278</v>
      </c>
      <c r="D112" s="218" t="s">
        <v>370</v>
      </c>
    </row>
    <row r="113" spans="1:4" x14ac:dyDescent="0.2">
      <c r="A113" s="28" t="s">
        <v>1034</v>
      </c>
      <c r="B113" s="28">
        <v>102</v>
      </c>
      <c r="C113" s="218" t="s">
        <v>371</v>
      </c>
      <c r="D113" s="218" t="s">
        <v>281</v>
      </c>
    </row>
    <row r="114" spans="1:4" ht="28.5" x14ac:dyDescent="0.2">
      <c r="A114" s="28" t="s">
        <v>1034</v>
      </c>
      <c r="B114" s="28">
        <v>103</v>
      </c>
      <c r="C114" s="218" t="s">
        <v>372</v>
      </c>
      <c r="D114" s="218" t="s">
        <v>373</v>
      </c>
    </row>
    <row r="115" spans="1:4" ht="28.5" x14ac:dyDescent="0.2">
      <c r="A115" s="28" t="s">
        <v>1034</v>
      </c>
      <c r="B115" s="28">
        <v>104</v>
      </c>
      <c r="C115" s="218" t="s">
        <v>374</v>
      </c>
      <c r="D115" s="218" t="s">
        <v>375</v>
      </c>
    </row>
    <row r="116" spans="1:4" ht="28.5" x14ac:dyDescent="0.2">
      <c r="A116" s="28" t="s">
        <v>1034</v>
      </c>
      <c r="B116" s="28">
        <v>105</v>
      </c>
      <c r="C116" s="218" t="s">
        <v>376</v>
      </c>
      <c r="D116" s="218" t="s">
        <v>377</v>
      </c>
    </row>
    <row r="117" spans="1:4" ht="28.5" x14ac:dyDescent="0.2">
      <c r="A117" s="28" t="s">
        <v>1034</v>
      </c>
      <c r="B117" s="28">
        <v>106</v>
      </c>
      <c r="C117" s="218" t="s">
        <v>378</v>
      </c>
      <c r="D117" s="218" t="s">
        <v>379</v>
      </c>
    </row>
    <row r="118" spans="1:4" x14ac:dyDescent="0.2">
      <c r="A118" s="28" t="s">
        <v>73</v>
      </c>
      <c r="B118" s="28">
        <v>107</v>
      </c>
      <c r="C118" s="218" t="s">
        <v>380</v>
      </c>
      <c r="D118" s="218" t="s">
        <v>381</v>
      </c>
    </row>
    <row r="119" spans="1:4" x14ac:dyDescent="0.2">
      <c r="A119" s="28" t="s">
        <v>73</v>
      </c>
      <c r="B119" s="28">
        <v>108</v>
      </c>
      <c r="C119" s="218" t="s">
        <v>382</v>
      </c>
      <c r="D119" s="218" t="s">
        <v>383</v>
      </c>
    </row>
    <row r="120" spans="1:4" x14ac:dyDescent="0.2">
      <c r="A120" s="28" t="s">
        <v>73</v>
      </c>
      <c r="B120" s="28">
        <v>109</v>
      </c>
      <c r="C120" s="218" t="s">
        <v>384</v>
      </c>
      <c r="D120" s="218" t="s">
        <v>385</v>
      </c>
    </row>
    <row r="121" spans="1:4" x14ac:dyDescent="0.2">
      <c r="A121" s="28" t="s">
        <v>73</v>
      </c>
      <c r="B121" s="28">
        <v>110</v>
      </c>
      <c r="C121" s="218" t="s">
        <v>386</v>
      </c>
      <c r="D121" s="218" t="s">
        <v>387</v>
      </c>
    </row>
    <row r="122" spans="1:4" x14ac:dyDescent="0.2">
      <c r="A122" s="28" t="s">
        <v>73</v>
      </c>
      <c r="B122" s="28">
        <v>111</v>
      </c>
      <c r="C122" s="218" t="s">
        <v>388</v>
      </c>
      <c r="D122" s="218" t="s">
        <v>389</v>
      </c>
    </row>
    <row r="123" spans="1:4" ht="28.5" x14ac:dyDescent="0.2">
      <c r="A123" s="28" t="s">
        <v>73</v>
      </c>
      <c r="B123" s="28">
        <v>112</v>
      </c>
      <c r="C123" s="218" t="s">
        <v>390</v>
      </c>
      <c r="D123" s="218" t="s">
        <v>391</v>
      </c>
    </row>
    <row r="124" spans="1:4" ht="28.5" x14ac:dyDescent="0.2">
      <c r="A124" s="28" t="s">
        <v>73</v>
      </c>
      <c r="B124" s="28">
        <v>113</v>
      </c>
      <c r="C124" s="218" t="s">
        <v>392</v>
      </c>
      <c r="D124" s="218" t="s">
        <v>393</v>
      </c>
    </row>
    <row r="125" spans="1:4" ht="42.75" x14ac:dyDescent="0.2">
      <c r="A125" s="28" t="s">
        <v>73</v>
      </c>
      <c r="B125" s="28">
        <v>114</v>
      </c>
      <c r="C125" s="218" t="s">
        <v>394</v>
      </c>
      <c r="D125" s="218" t="s">
        <v>395</v>
      </c>
    </row>
    <row r="126" spans="1:4" ht="28.5" x14ac:dyDescent="0.2">
      <c r="A126" s="28" t="s">
        <v>73</v>
      </c>
      <c r="B126" s="28">
        <v>115</v>
      </c>
      <c r="C126" s="218" t="s">
        <v>396</v>
      </c>
      <c r="D126" s="218" t="s">
        <v>397</v>
      </c>
    </row>
    <row r="127" spans="1:4" ht="28.5" x14ac:dyDescent="0.2">
      <c r="A127" s="28" t="s">
        <v>73</v>
      </c>
      <c r="B127" s="28">
        <v>116</v>
      </c>
      <c r="C127" s="218" t="s">
        <v>398</v>
      </c>
      <c r="D127" s="218" t="s">
        <v>399</v>
      </c>
    </row>
    <row r="128" spans="1:4" ht="28.5" x14ac:dyDescent="0.2">
      <c r="A128" s="28" t="s">
        <v>73</v>
      </c>
      <c r="B128" s="28">
        <v>117</v>
      </c>
      <c r="C128" s="218" t="s">
        <v>400</v>
      </c>
      <c r="D128" s="218" t="s">
        <v>401</v>
      </c>
    </row>
    <row r="129" spans="1:4" ht="28.5" x14ac:dyDescent="0.2">
      <c r="A129" s="28" t="s">
        <v>73</v>
      </c>
      <c r="B129" s="28">
        <v>118</v>
      </c>
      <c r="C129" s="218" t="s">
        <v>402</v>
      </c>
      <c r="D129" s="218" t="s">
        <v>403</v>
      </c>
    </row>
    <row r="130" spans="1:4" ht="42.75" x14ac:dyDescent="0.2">
      <c r="A130" s="28" t="s">
        <v>73</v>
      </c>
      <c r="B130" s="28">
        <v>119</v>
      </c>
      <c r="C130" s="218" t="s">
        <v>404</v>
      </c>
      <c r="D130" s="218" t="s">
        <v>405</v>
      </c>
    </row>
    <row r="131" spans="1:4" ht="28.5" x14ac:dyDescent="0.2">
      <c r="A131" s="28" t="s">
        <v>73</v>
      </c>
      <c r="B131" s="28">
        <v>120</v>
      </c>
      <c r="C131" s="218" t="s">
        <v>406</v>
      </c>
      <c r="D131" s="218" t="s">
        <v>407</v>
      </c>
    </row>
    <row r="132" spans="1:4" ht="28.5" x14ac:dyDescent="0.2">
      <c r="A132" s="28" t="s">
        <v>73</v>
      </c>
      <c r="B132" s="28">
        <v>121</v>
      </c>
      <c r="C132" s="218" t="s">
        <v>408</v>
      </c>
      <c r="D132" s="218" t="s">
        <v>409</v>
      </c>
    </row>
    <row r="133" spans="1:4" ht="28.5" x14ac:dyDescent="0.2">
      <c r="A133" s="28" t="s">
        <v>73</v>
      </c>
      <c r="B133" s="28">
        <v>122</v>
      </c>
      <c r="C133" s="218" t="s">
        <v>410</v>
      </c>
      <c r="D133" s="218" t="s">
        <v>411</v>
      </c>
    </row>
    <row r="134" spans="1:4" ht="28.5" x14ac:dyDescent="0.2">
      <c r="A134" s="28" t="s">
        <v>73</v>
      </c>
      <c r="B134" s="28">
        <v>123</v>
      </c>
      <c r="C134" s="218" t="s">
        <v>412</v>
      </c>
      <c r="D134" s="218" t="s">
        <v>413</v>
      </c>
    </row>
    <row r="135" spans="1:4" ht="28.5" x14ac:dyDescent="0.2">
      <c r="A135" s="28" t="s">
        <v>73</v>
      </c>
      <c r="B135" s="28">
        <v>124</v>
      </c>
      <c r="C135" s="218" t="s">
        <v>408</v>
      </c>
      <c r="D135" s="218" t="s">
        <v>414</v>
      </c>
    </row>
    <row r="136" spans="1:4" ht="28.5" x14ac:dyDescent="0.2">
      <c r="A136" s="28" t="s">
        <v>73</v>
      </c>
      <c r="B136" s="28">
        <v>125</v>
      </c>
      <c r="C136" s="218" t="s">
        <v>415</v>
      </c>
      <c r="D136" s="218" t="s">
        <v>416</v>
      </c>
    </row>
    <row r="137" spans="1:4" ht="28.5" x14ac:dyDescent="0.2">
      <c r="A137" s="28" t="s">
        <v>137</v>
      </c>
      <c r="B137" s="28">
        <v>126</v>
      </c>
      <c r="C137" s="218" t="s">
        <v>417</v>
      </c>
      <c r="D137" s="218" t="s">
        <v>418</v>
      </c>
    </row>
    <row r="138" spans="1:4" ht="28.5" x14ac:dyDescent="0.2">
      <c r="A138" s="28" t="s">
        <v>137</v>
      </c>
      <c r="B138" s="28">
        <v>127</v>
      </c>
      <c r="C138" s="218" t="s">
        <v>419</v>
      </c>
      <c r="D138" s="218" t="s">
        <v>420</v>
      </c>
    </row>
    <row r="139" spans="1:4" x14ac:dyDescent="0.2">
      <c r="A139" s="28" t="s">
        <v>137</v>
      </c>
      <c r="B139" s="28">
        <v>128</v>
      </c>
      <c r="C139" s="218" t="s">
        <v>421</v>
      </c>
      <c r="D139" s="218" t="s">
        <v>422</v>
      </c>
    </row>
    <row r="140" spans="1:4" x14ac:dyDescent="0.2">
      <c r="A140" s="28" t="s">
        <v>137</v>
      </c>
      <c r="B140" s="28">
        <v>129</v>
      </c>
      <c r="C140" s="218" t="s">
        <v>265</v>
      </c>
      <c r="D140" s="218" t="s">
        <v>423</v>
      </c>
    </row>
    <row r="141" spans="1:4" ht="28.5" x14ac:dyDescent="0.2">
      <c r="A141" s="28" t="s">
        <v>127</v>
      </c>
      <c r="B141" s="28">
        <v>130</v>
      </c>
      <c r="C141" s="218" t="s">
        <v>424</v>
      </c>
      <c r="D141" s="218" t="s">
        <v>425</v>
      </c>
    </row>
    <row r="142" spans="1:4" ht="28.5" x14ac:dyDescent="0.2">
      <c r="A142" s="28" t="s">
        <v>127</v>
      </c>
      <c r="B142" s="28">
        <v>131</v>
      </c>
      <c r="C142" s="218" t="s">
        <v>426</v>
      </c>
      <c r="D142" s="218" t="s">
        <v>427</v>
      </c>
    </row>
    <row r="143" spans="1:4" x14ac:dyDescent="0.2">
      <c r="A143" s="28" t="s">
        <v>127</v>
      </c>
      <c r="B143" s="28">
        <v>132</v>
      </c>
      <c r="C143" s="218" t="s">
        <v>428</v>
      </c>
      <c r="D143" s="218" t="s">
        <v>289</v>
      </c>
    </row>
    <row r="144" spans="1:4" x14ac:dyDescent="0.2">
      <c r="A144" s="28" t="s">
        <v>127</v>
      </c>
      <c r="B144" s="28">
        <v>133</v>
      </c>
      <c r="C144" s="218" t="s">
        <v>286</v>
      </c>
      <c r="D144" s="218" t="s">
        <v>287</v>
      </c>
    </row>
    <row r="145" spans="1:4" ht="28.5" x14ac:dyDescent="0.2">
      <c r="A145" s="28" t="s">
        <v>127</v>
      </c>
      <c r="B145" s="28">
        <v>134</v>
      </c>
      <c r="C145" s="218" t="s">
        <v>429</v>
      </c>
      <c r="D145" s="218" t="s">
        <v>430</v>
      </c>
    </row>
    <row r="146" spans="1:4" ht="28.5" x14ac:dyDescent="0.2">
      <c r="A146" s="28" t="s">
        <v>127</v>
      </c>
      <c r="B146" s="28">
        <v>135</v>
      </c>
      <c r="C146" s="218" t="s">
        <v>431</v>
      </c>
      <c r="D146" s="218" t="s">
        <v>432</v>
      </c>
    </row>
    <row r="147" spans="1:4" x14ac:dyDescent="0.2">
      <c r="A147" s="28" t="s">
        <v>127</v>
      </c>
      <c r="B147" s="28">
        <v>136</v>
      </c>
      <c r="C147" s="218" t="s">
        <v>433</v>
      </c>
      <c r="D147" s="218" t="s">
        <v>434</v>
      </c>
    </row>
    <row r="148" spans="1:4" ht="28.5" x14ac:dyDescent="0.2">
      <c r="A148" s="28" t="s">
        <v>127</v>
      </c>
      <c r="B148" s="28">
        <v>137</v>
      </c>
      <c r="C148" s="218" t="s">
        <v>435</v>
      </c>
      <c r="D148" s="218" t="s">
        <v>436</v>
      </c>
    </row>
    <row r="149" spans="1:4" x14ac:dyDescent="0.2">
      <c r="A149" s="28" t="s">
        <v>127</v>
      </c>
      <c r="B149" s="28">
        <v>138</v>
      </c>
      <c r="C149" s="218" t="s">
        <v>437</v>
      </c>
      <c r="D149" s="218" t="s">
        <v>438</v>
      </c>
    </row>
    <row r="150" spans="1:4" x14ac:dyDescent="0.2">
      <c r="A150" s="28" t="s">
        <v>127</v>
      </c>
      <c r="B150" s="28">
        <v>139</v>
      </c>
      <c r="C150" s="218" t="s">
        <v>439</v>
      </c>
      <c r="D150" s="218" t="s">
        <v>440</v>
      </c>
    </row>
    <row r="151" spans="1:4" ht="28.5" x14ac:dyDescent="0.2">
      <c r="A151" s="28" t="s">
        <v>127</v>
      </c>
      <c r="B151" s="28">
        <v>140</v>
      </c>
      <c r="C151" s="218" t="s">
        <v>441</v>
      </c>
      <c r="D151" s="218" t="s">
        <v>442</v>
      </c>
    </row>
    <row r="152" spans="1:4" x14ac:dyDescent="0.2">
      <c r="A152" s="28" t="s">
        <v>127</v>
      </c>
      <c r="B152" s="28">
        <v>141</v>
      </c>
      <c r="C152" s="218" t="s">
        <v>443</v>
      </c>
      <c r="D152" s="218" t="s">
        <v>444</v>
      </c>
    </row>
    <row r="153" spans="1:4" x14ac:dyDescent="0.2">
      <c r="A153" s="28" t="s">
        <v>127</v>
      </c>
      <c r="B153" s="28">
        <v>142</v>
      </c>
      <c r="C153" s="218" t="s">
        <v>445</v>
      </c>
      <c r="D153" s="218" t="s">
        <v>387</v>
      </c>
    </row>
    <row r="154" spans="1:4" x14ac:dyDescent="0.2">
      <c r="A154" s="28" t="s">
        <v>127</v>
      </c>
      <c r="B154" s="28">
        <v>143</v>
      </c>
      <c r="C154" s="218" t="s">
        <v>446</v>
      </c>
      <c r="D154" s="218" t="s">
        <v>385</v>
      </c>
    </row>
    <row r="155" spans="1:4" ht="28.5" x14ac:dyDescent="0.2">
      <c r="A155" s="28" t="s">
        <v>127</v>
      </c>
      <c r="B155" s="28">
        <v>144</v>
      </c>
      <c r="C155" s="218" t="s">
        <v>447</v>
      </c>
      <c r="D155" s="218" t="s">
        <v>448</v>
      </c>
    </row>
    <row r="156" spans="1:4" ht="28.5" x14ac:dyDescent="0.2">
      <c r="A156" s="28" t="s">
        <v>127</v>
      </c>
      <c r="B156" s="28">
        <v>145</v>
      </c>
      <c r="C156" s="218" t="s">
        <v>449</v>
      </c>
      <c r="D156" s="218" t="s">
        <v>450</v>
      </c>
    </row>
    <row r="157" spans="1:4" x14ac:dyDescent="0.2">
      <c r="A157" s="28" t="s">
        <v>127</v>
      </c>
      <c r="B157" s="28">
        <v>146</v>
      </c>
      <c r="C157" s="218" t="s">
        <v>451</v>
      </c>
      <c r="D157" s="218" t="s">
        <v>452</v>
      </c>
    </row>
    <row r="158" spans="1:4" x14ac:dyDescent="0.2">
      <c r="A158" s="28" t="s">
        <v>127</v>
      </c>
      <c r="B158" s="28">
        <v>147</v>
      </c>
      <c r="C158" s="218" t="s">
        <v>453</v>
      </c>
      <c r="D158" s="218" t="s">
        <v>454</v>
      </c>
    </row>
    <row r="159" spans="1:4" x14ac:dyDescent="0.2">
      <c r="A159" s="28" t="s">
        <v>127</v>
      </c>
      <c r="B159" s="28">
        <v>148</v>
      </c>
      <c r="C159" s="218" t="s">
        <v>455</v>
      </c>
      <c r="D159" s="218" t="s">
        <v>456</v>
      </c>
    </row>
    <row r="160" spans="1:4" x14ac:dyDescent="0.2">
      <c r="A160" s="28" t="s">
        <v>127</v>
      </c>
      <c r="B160" s="28">
        <v>149</v>
      </c>
      <c r="C160" s="218" t="s">
        <v>457</v>
      </c>
      <c r="D160" s="218" t="s">
        <v>458</v>
      </c>
    </row>
    <row r="161" spans="1:4" ht="28.5" x14ac:dyDescent="0.2">
      <c r="A161" s="28" t="s">
        <v>127</v>
      </c>
      <c r="B161" s="28">
        <v>150</v>
      </c>
      <c r="C161" s="218" t="s">
        <v>459</v>
      </c>
      <c r="D161" s="218" t="s">
        <v>460</v>
      </c>
    </row>
    <row r="162" spans="1:4" ht="28.5" x14ac:dyDescent="0.2">
      <c r="A162" s="28" t="s">
        <v>127</v>
      </c>
      <c r="B162" s="28">
        <v>151</v>
      </c>
      <c r="C162" s="218" t="s">
        <v>461</v>
      </c>
      <c r="D162" s="218" t="s">
        <v>462</v>
      </c>
    </row>
    <row r="163" spans="1:4" x14ac:dyDescent="0.2">
      <c r="A163" s="28" t="s">
        <v>127</v>
      </c>
      <c r="B163" s="28">
        <v>152</v>
      </c>
      <c r="C163" s="218" t="s">
        <v>463</v>
      </c>
      <c r="D163" s="218" t="s">
        <v>464</v>
      </c>
    </row>
    <row r="164" spans="1:4" x14ac:dyDescent="0.2">
      <c r="A164" s="28" t="s">
        <v>127</v>
      </c>
      <c r="B164" s="28">
        <v>153</v>
      </c>
      <c r="C164" s="218" t="s">
        <v>465</v>
      </c>
      <c r="D164" s="218" t="s">
        <v>466</v>
      </c>
    </row>
    <row r="165" spans="1:4" x14ac:dyDescent="0.2">
      <c r="A165" s="28" t="s">
        <v>467</v>
      </c>
      <c r="B165" s="28">
        <v>154</v>
      </c>
      <c r="C165" s="218" t="s">
        <v>468</v>
      </c>
      <c r="D165" s="218" t="s">
        <v>469</v>
      </c>
    </row>
    <row r="166" spans="1:4" x14ac:dyDescent="0.2">
      <c r="A166" s="28" t="s">
        <v>467</v>
      </c>
      <c r="B166" s="28">
        <v>155</v>
      </c>
      <c r="C166" s="218" t="s">
        <v>470</v>
      </c>
      <c r="D166" s="218" t="s">
        <v>471</v>
      </c>
    </row>
    <row r="167" spans="1:4" x14ac:dyDescent="0.2">
      <c r="A167" s="28" t="s">
        <v>467</v>
      </c>
      <c r="B167" s="28">
        <v>156</v>
      </c>
      <c r="C167" s="218" t="s">
        <v>472</v>
      </c>
      <c r="D167" s="218" t="s">
        <v>473</v>
      </c>
    </row>
    <row r="168" spans="1:4" x14ac:dyDescent="0.2">
      <c r="A168" s="28" t="s">
        <v>467</v>
      </c>
      <c r="B168" s="28">
        <v>157</v>
      </c>
      <c r="C168" s="218" t="s">
        <v>474</v>
      </c>
      <c r="D168" s="218" t="s">
        <v>475</v>
      </c>
    </row>
    <row r="169" spans="1:4" ht="28.5" x14ac:dyDescent="0.2">
      <c r="A169" s="28" t="s">
        <v>152</v>
      </c>
      <c r="B169" s="28">
        <v>158</v>
      </c>
      <c r="C169" s="218" t="s">
        <v>476</v>
      </c>
      <c r="D169" s="218" t="s">
        <v>477</v>
      </c>
    </row>
    <row r="170" spans="1:4" ht="28.5" x14ac:dyDescent="0.2">
      <c r="A170" s="28" t="s">
        <v>152</v>
      </c>
      <c r="B170" s="28">
        <v>159</v>
      </c>
      <c r="C170" s="218" t="s">
        <v>478</v>
      </c>
      <c r="D170" s="218" t="s">
        <v>479</v>
      </c>
    </row>
    <row r="171" spans="1:4" ht="28.5" x14ac:dyDescent="0.2">
      <c r="A171" s="28" t="s">
        <v>152</v>
      </c>
      <c r="B171" s="28">
        <v>160</v>
      </c>
      <c r="C171" s="218" t="s">
        <v>480</v>
      </c>
      <c r="D171" s="218" t="s">
        <v>481</v>
      </c>
    </row>
    <row r="172" spans="1:4" ht="28.5" x14ac:dyDescent="0.2">
      <c r="A172" s="28" t="s">
        <v>152</v>
      </c>
      <c r="B172" s="28">
        <v>161</v>
      </c>
      <c r="C172" s="218" t="s">
        <v>482</v>
      </c>
      <c r="D172" s="218" t="s">
        <v>483</v>
      </c>
    </row>
    <row r="173" spans="1:4" ht="28.5" x14ac:dyDescent="0.2">
      <c r="A173" s="28" t="s">
        <v>152</v>
      </c>
      <c r="B173" s="28">
        <v>162</v>
      </c>
      <c r="C173" s="218" t="s">
        <v>484</v>
      </c>
      <c r="D173" s="218" t="s">
        <v>485</v>
      </c>
    </row>
    <row r="174" spans="1:4" ht="28.5" x14ac:dyDescent="0.2">
      <c r="A174" s="28" t="s">
        <v>152</v>
      </c>
      <c r="B174" s="28">
        <v>163</v>
      </c>
      <c r="C174" s="218" t="s">
        <v>486</v>
      </c>
      <c r="D174" s="218" t="s">
        <v>487</v>
      </c>
    </row>
    <row r="175" spans="1:4" ht="28.5" x14ac:dyDescent="0.2">
      <c r="A175" s="28" t="s">
        <v>152</v>
      </c>
      <c r="B175" s="28">
        <v>164</v>
      </c>
      <c r="C175" s="218" t="s">
        <v>488</v>
      </c>
      <c r="D175" s="218" t="s">
        <v>489</v>
      </c>
    </row>
    <row r="176" spans="1:4" ht="28.5" x14ac:dyDescent="0.2">
      <c r="A176" s="28" t="s">
        <v>152</v>
      </c>
      <c r="B176" s="28">
        <v>165</v>
      </c>
      <c r="C176" s="218" t="s">
        <v>490</v>
      </c>
      <c r="D176" s="218" t="s">
        <v>491</v>
      </c>
    </row>
    <row r="177" spans="1:4" ht="28.5" x14ac:dyDescent="0.2">
      <c r="A177" s="28" t="s">
        <v>152</v>
      </c>
      <c r="B177" s="28">
        <v>166</v>
      </c>
      <c r="C177" s="218" t="s">
        <v>492</v>
      </c>
      <c r="D177" s="218" t="s">
        <v>493</v>
      </c>
    </row>
    <row r="178" spans="1:4" ht="28.5" x14ac:dyDescent="0.2">
      <c r="A178" s="28" t="s">
        <v>152</v>
      </c>
      <c r="B178" s="28">
        <v>167</v>
      </c>
      <c r="C178" s="218" t="s">
        <v>494</v>
      </c>
      <c r="D178" s="218" t="s">
        <v>495</v>
      </c>
    </row>
    <row r="179" spans="1:4" ht="28.5" x14ac:dyDescent="0.2">
      <c r="A179" s="28" t="s">
        <v>152</v>
      </c>
      <c r="B179" s="28">
        <v>168</v>
      </c>
      <c r="C179" s="218" t="s">
        <v>496</v>
      </c>
      <c r="D179" s="218" t="s">
        <v>497</v>
      </c>
    </row>
    <row r="180" spans="1:4" ht="28.5" x14ac:dyDescent="0.2">
      <c r="A180" s="28" t="s">
        <v>58</v>
      </c>
      <c r="B180" s="28">
        <v>169</v>
      </c>
      <c r="C180" s="218" t="s">
        <v>498</v>
      </c>
      <c r="D180" s="218" t="s">
        <v>499</v>
      </c>
    </row>
    <row r="181" spans="1:4" ht="28.5" x14ac:dyDescent="0.2">
      <c r="A181" s="28" t="s">
        <v>58</v>
      </c>
      <c r="B181" s="28">
        <v>170</v>
      </c>
      <c r="C181" s="218" t="s">
        <v>500</v>
      </c>
      <c r="D181" s="218" t="s">
        <v>501</v>
      </c>
    </row>
    <row r="182" spans="1:4" ht="28.5" x14ac:dyDescent="0.2">
      <c r="A182" s="28" t="s">
        <v>58</v>
      </c>
      <c r="B182" s="28">
        <v>171</v>
      </c>
      <c r="C182" s="218" t="s">
        <v>384</v>
      </c>
      <c r="D182" s="218" t="s">
        <v>502</v>
      </c>
    </row>
    <row r="183" spans="1:4" ht="28.5" x14ac:dyDescent="0.2">
      <c r="A183" s="28" t="s">
        <v>58</v>
      </c>
      <c r="B183" s="28">
        <v>172</v>
      </c>
      <c r="C183" s="218" t="s">
        <v>388</v>
      </c>
      <c r="D183" s="218" t="s">
        <v>503</v>
      </c>
    </row>
    <row r="184" spans="1:4" ht="28.5" x14ac:dyDescent="0.2">
      <c r="A184" s="28" t="s">
        <v>58</v>
      </c>
      <c r="B184" s="28">
        <v>173</v>
      </c>
      <c r="C184" s="218" t="s">
        <v>504</v>
      </c>
      <c r="D184" s="218" t="s">
        <v>505</v>
      </c>
    </row>
    <row r="185" spans="1:4" ht="28.5" x14ac:dyDescent="0.2">
      <c r="A185" s="28" t="s">
        <v>58</v>
      </c>
      <c r="B185" s="28">
        <v>174</v>
      </c>
      <c r="C185" s="218" t="s">
        <v>506</v>
      </c>
      <c r="D185" s="218" t="s">
        <v>507</v>
      </c>
    </row>
    <row r="186" spans="1:4" ht="28.5" x14ac:dyDescent="0.2">
      <c r="A186" s="28" t="s">
        <v>65</v>
      </c>
      <c r="B186" s="28">
        <v>175</v>
      </c>
      <c r="C186" s="218" t="s">
        <v>508</v>
      </c>
      <c r="D186" s="218" t="s">
        <v>509</v>
      </c>
    </row>
    <row r="187" spans="1:4" ht="28.5" x14ac:dyDescent="0.2">
      <c r="A187" s="28" t="s">
        <v>65</v>
      </c>
      <c r="B187" s="28">
        <v>176</v>
      </c>
      <c r="C187" s="218" t="s">
        <v>510</v>
      </c>
      <c r="D187" s="218" t="s">
        <v>511</v>
      </c>
    </row>
    <row r="188" spans="1:4" ht="28.5" x14ac:dyDescent="0.2">
      <c r="A188" s="28" t="s">
        <v>65</v>
      </c>
      <c r="B188" s="28">
        <v>177</v>
      </c>
      <c r="C188" s="218" t="s">
        <v>512</v>
      </c>
      <c r="D188" s="218" t="s">
        <v>513</v>
      </c>
    </row>
    <row r="189" spans="1:4" ht="28.5" x14ac:dyDescent="0.2">
      <c r="A189" s="28" t="s">
        <v>65</v>
      </c>
      <c r="B189" s="28">
        <v>178</v>
      </c>
      <c r="C189" s="218" t="s">
        <v>514</v>
      </c>
      <c r="D189" s="218" t="s">
        <v>515</v>
      </c>
    </row>
    <row r="190" spans="1:4" ht="28.5" x14ac:dyDescent="0.2">
      <c r="A190" s="28" t="s">
        <v>65</v>
      </c>
      <c r="B190" s="109">
        <v>179</v>
      </c>
      <c r="C190" s="218" t="s">
        <v>445</v>
      </c>
      <c r="D190" s="218" t="s">
        <v>516</v>
      </c>
    </row>
    <row r="191" spans="1:4" ht="28.5" x14ac:dyDescent="0.2">
      <c r="A191" s="28" t="s">
        <v>65</v>
      </c>
      <c r="B191" s="109">
        <v>180</v>
      </c>
      <c r="C191" s="218" t="s">
        <v>517</v>
      </c>
      <c r="D191" s="218" t="s">
        <v>518</v>
      </c>
    </row>
    <row r="192" spans="1:4" ht="28.5" x14ac:dyDescent="0.2">
      <c r="A192" s="28" t="s">
        <v>65</v>
      </c>
      <c r="B192" s="109">
        <v>181</v>
      </c>
      <c r="C192" s="218" t="s">
        <v>519</v>
      </c>
      <c r="D192" s="218" t="s">
        <v>520</v>
      </c>
    </row>
    <row r="193" spans="1:4" ht="28.5" x14ac:dyDescent="0.2">
      <c r="A193" s="28" t="s">
        <v>65</v>
      </c>
      <c r="B193" s="109">
        <v>182</v>
      </c>
      <c r="C193" s="218" t="s">
        <v>521</v>
      </c>
      <c r="D193" s="218" t="s">
        <v>522</v>
      </c>
    </row>
    <row r="194" spans="1:4" ht="28.5" x14ac:dyDescent="0.2">
      <c r="A194" s="28" t="s">
        <v>65</v>
      </c>
      <c r="B194" s="109">
        <v>183</v>
      </c>
      <c r="C194" s="218" t="s">
        <v>523</v>
      </c>
      <c r="D194" s="218" t="s">
        <v>524</v>
      </c>
    </row>
    <row r="195" spans="1:4" ht="28.5" x14ac:dyDescent="0.2">
      <c r="A195" s="28" t="s">
        <v>1035</v>
      </c>
      <c r="B195" s="109">
        <v>184</v>
      </c>
      <c r="C195" s="218" t="s">
        <v>525</v>
      </c>
      <c r="D195" s="218" t="s">
        <v>526</v>
      </c>
    </row>
    <row r="196" spans="1:4" ht="28.5" x14ac:dyDescent="0.2">
      <c r="A196" s="28" t="s">
        <v>1035</v>
      </c>
      <c r="B196" s="109">
        <v>185</v>
      </c>
      <c r="C196" s="218" t="s">
        <v>527</v>
      </c>
      <c r="D196" s="218" t="s">
        <v>528</v>
      </c>
    </row>
    <row r="197" spans="1:4" ht="28.5" x14ac:dyDescent="0.2">
      <c r="A197" s="28" t="s">
        <v>1035</v>
      </c>
      <c r="B197" s="109">
        <v>186</v>
      </c>
      <c r="C197" s="218" t="s">
        <v>529</v>
      </c>
      <c r="D197" s="218" t="s">
        <v>530</v>
      </c>
    </row>
    <row r="198" spans="1:4" ht="28.5" x14ac:dyDescent="0.2">
      <c r="A198" s="28" t="s">
        <v>1035</v>
      </c>
      <c r="B198" s="109">
        <v>187</v>
      </c>
      <c r="C198" s="218" t="s">
        <v>531</v>
      </c>
      <c r="D198" s="218" t="s">
        <v>532</v>
      </c>
    </row>
    <row r="199" spans="1:4" ht="42.75" x14ac:dyDescent="0.2">
      <c r="A199" s="28" t="s">
        <v>1035</v>
      </c>
      <c r="B199" s="109">
        <v>188</v>
      </c>
      <c r="C199" s="218" t="s">
        <v>533</v>
      </c>
      <c r="D199" s="218" t="s">
        <v>534</v>
      </c>
    </row>
    <row r="200" spans="1:4" ht="42.75" x14ac:dyDescent="0.2">
      <c r="A200" s="28" t="s">
        <v>1035</v>
      </c>
      <c r="B200" s="109">
        <v>189</v>
      </c>
      <c r="C200" s="218" t="s">
        <v>535</v>
      </c>
      <c r="D200" s="218" t="s">
        <v>536</v>
      </c>
    </row>
    <row r="201" spans="1:4" ht="28.5" x14ac:dyDescent="0.2">
      <c r="A201" s="28" t="s">
        <v>1035</v>
      </c>
      <c r="B201" s="109">
        <v>190</v>
      </c>
      <c r="C201" s="218" t="s">
        <v>537</v>
      </c>
      <c r="D201" s="218" t="s">
        <v>538</v>
      </c>
    </row>
    <row r="202" spans="1:4" ht="28.5" x14ac:dyDescent="0.2">
      <c r="A202" s="28" t="s">
        <v>1035</v>
      </c>
      <c r="B202" s="109">
        <v>191</v>
      </c>
      <c r="C202" s="218" t="s">
        <v>539</v>
      </c>
      <c r="D202" s="218" t="s">
        <v>540</v>
      </c>
    </row>
    <row r="203" spans="1:4" ht="28.5" x14ac:dyDescent="0.2">
      <c r="A203" s="28" t="s">
        <v>1035</v>
      </c>
      <c r="B203" s="109">
        <v>192</v>
      </c>
      <c r="C203" s="218" t="s">
        <v>541</v>
      </c>
      <c r="D203" s="218" t="s">
        <v>542</v>
      </c>
    </row>
    <row r="204" spans="1:4" ht="28.5" x14ac:dyDescent="0.2">
      <c r="A204" s="28" t="s">
        <v>1035</v>
      </c>
      <c r="B204" s="109">
        <v>193</v>
      </c>
      <c r="C204" s="218" t="s">
        <v>543</v>
      </c>
      <c r="D204" s="218" t="s">
        <v>544</v>
      </c>
    </row>
    <row r="205" spans="1:4" ht="28.5" x14ac:dyDescent="0.2">
      <c r="A205" s="28" t="s">
        <v>1035</v>
      </c>
      <c r="B205" s="109">
        <v>194</v>
      </c>
      <c r="C205" s="218" t="s">
        <v>545</v>
      </c>
      <c r="D205" s="218" t="s">
        <v>546</v>
      </c>
    </row>
    <row r="206" spans="1:4" ht="28.5" x14ac:dyDescent="0.2">
      <c r="A206" s="28" t="s">
        <v>1035</v>
      </c>
      <c r="B206" s="109">
        <v>195</v>
      </c>
      <c r="C206" s="218" t="s">
        <v>547</v>
      </c>
      <c r="D206" s="218" t="s">
        <v>548</v>
      </c>
    </row>
    <row r="207" spans="1:4" ht="28.5" x14ac:dyDescent="0.2">
      <c r="A207" s="28" t="s">
        <v>1035</v>
      </c>
      <c r="B207" s="109">
        <v>196</v>
      </c>
      <c r="C207" s="218" t="s">
        <v>549</v>
      </c>
      <c r="D207" s="218" t="s">
        <v>550</v>
      </c>
    </row>
    <row r="208" spans="1:4" ht="28.5" x14ac:dyDescent="0.2">
      <c r="A208" s="28" t="s">
        <v>1035</v>
      </c>
      <c r="B208" s="109">
        <v>197</v>
      </c>
      <c r="C208" s="218" t="s">
        <v>551</v>
      </c>
      <c r="D208" s="218" t="s">
        <v>552</v>
      </c>
    </row>
    <row r="209" spans="1:4" ht="28.5" x14ac:dyDescent="0.2">
      <c r="A209" s="28" t="s">
        <v>1035</v>
      </c>
      <c r="B209" s="109">
        <v>198</v>
      </c>
      <c r="C209" s="218" t="s">
        <v>508</v>
      </c>
      <c r="D209" s="218" t="s">
        <v>509</v>
      </c>
    </row>
    <row r="210" spans="1:4" ht="28.5" x14ac:dyDescent="0.2">
      <c r="A210" s="28" t="s">
        <v>1035</v>
      </c>
      <c r="B210" s="109">
        <v>199</v>
      </c>
      <c r="C210" s="218" t="s">
        <v>512</v>
      </c>
      <c r="D210" s="218" t="s">
        <v>513</v>
      </c>
    </row>
    <row r="211" spans="1:4" ht="28.5" x14ac:dyDescent="0.2">
      <c r="A211" s="28" t="s">
        <v>1035</v>
      </c>
      <c r="B211" s="109">
        <v>200</v>
      </c>
      <c r="C211" s="218" t="s">
        <v>510</v>
      </c>
      <c r="D211" s="218" t="s">
        <v>511</v>
      </c>
    </row>
    <row r="212" spans="1:4" ht="28.5" x14ac:dyDescent="0.2">
      <c r="A212" s="28" t="s">
        <v>1035</v>
      </c>
      <c r="B212" s="109">
        <v>201</v>
      </c>
      <c r="C212" s="218" t="s">
        <v>553</v>
      </c>
      <c r="D212" s="218" t="s">
        <v>554</v>
      </c>
    </row>
    <row r="213" spans="1:4" ht="28.5" x14ac:dyDescent="0.2">
      <c r="A213" s="28" t="s">
        <v>1035</v>
      </c>
      <c r="B213" s="109">
        <v>202</v>
      </c>
      <c r="C213" s="218" t="s">
        <v>555</v>
      </c>
      <c r="D213" s="218" t="s">
        <v>556</v>
      </c>
    </row>
    <row r="214" spans="1:4" ht="28.5" x14ac:dyDescent="0.2">
      <c r="A214" s="28" t="s">
        <v>1035</v>
      </c>
      <c r="B214" s="109">
        <v>203</v>
      </c>
      <c r="C214" s="218" t="s">
        <v>557</v>
      </c>
      <c r="D214" s="218" t="s">
        <v>558</v>
      </c>
    </row>
    <row r="215" spans="1:4" ht="28.5" x14ac:dyDescent="0.2">
      <c r="A215" s="28" t="s">
        <v>1035</v>
      </c>
      <c r="B215" s="109">
        <v>204</v>
      </c>
      <c r="C215" s="218" t="s">
        <v>559</v>
      </c>
      <c r="D215" s="218" t="s">
        <v>560</v>
      </c>
    </row>
    <row r="216" spans="1:4" ht="28.5" x14ac:dyDescent="0.2">
      <c r="A216" s="28" t="s">
        <v>1035</v>
      </c>
      <c r="B216" s="109">
        <v>205</v>
      </c>
      <c r="C216" s="218" t="s">
        <v>514</v>
      </c>
      <c r="D216" s="218" t="s">
        <v>515</v>
      </c>
    </row>
    <row r="217" spans="1:4" ht="28.5" x14ac:dyDescent="0.2">
      <c r="A217" s="28" t="s">
        <v>1035</v>
      </c>
      <c r="B217" s="109">
        <v>206</v>
      </c>
      <c r="C217" s="218" t="s">
        <v>445</v>
      </c>
      <c r="D217" s="218" t="s">
        <v>516</v>
      </c>
    </row>
    <row r="218" spans="1:4" ht="28.5" x14ac:dyDescent="0.2">
      <c r="A218" s="28" t="s">
        <v>1035</v>
      </c>
      <c r="B218" s="109">
        <v>207</v>
      </c>
      <c r="C218" s="218" t="s">
        <v>561</v>
      </c>
      <c r="D218" s="218" t="s">
        <v>562</v>
      </c>
    </row>
    <row r="219" spans="1:4" ht="28.5" x14ac:dyDescent="0.2">
      <c r="A219" s="28" t="s">
        <v>1035</v>
      </c>
      <c r="B219" s="109">
        <v>208</v>
      </c>
      <c r="C219" s="218" t="s">
        <v>563</v>
      </c>
      <c r="D219" s="218" t="s">
        <v>564</v>
      </c>
    </row>
    <row r="220" spans="1:4" ht="28.5" x14ac:dyDescent="0.2">
      <c r="A220" s="28" t="s">
        <v>1035</v>
      </c>
      <c r="B220" s="109">
        <v>209</v>
      </c>
      <c r="C220" s="218" t="s">
        <v>565</v>
      </c>
      <c r="D220" s="218" t="s">
        <v>566</v>
      </c>
    </row>
    <row r="221" spans="1:4" ht="28.5" x14ac:dyDescent="0.2">
      <c r="A221" s="28" t="s">
        <v>1035</v>
      </c>
      <c r="B221" s="109">
        <v>210</v>
      </c>
      <c r="C221" s="218" t="s">
        <v>567</v>
      </c>
      <c r="D221" s="218" t="s">
        <v>568</v>
      </c>
    </row>
    <row r="222" spans="1:4" ht="28.5" x14ac:dyDescent="0.2">
      <c r="A222" s="28" t="s">
        <v>1035</v>
      </c>
      <c r="B222" s="109">
        <v>211</v>
      </c>
      <c r="C222" s="218" t="s">
        <v>569</v>
      </c>
      <c r="D222" s="218" t="s">
        <v>570</v>
      </c>
    </row>
    <row r="223" spans="1:4" ht="42.75" x14ac:dyDescent="0.2">
      <c r="A223" s="28" t="s">
        <v>1035</v>
      </c>
      <c r="B223" s="109">
        <v>212</v>
      </c>
      <c r="C223" s="218" t="s">
        <v>571</v>
      </c>
      <c r="D223" s="218" t="s">
        <v>572</v>
      </c>
    </row>
    <row r="224" spans="1:4" ht="28.5" x14ac:dyDescent="0.2">
      <c r="A224" s="28" t="s">
        <v>1035</v>
      </c>
      <c r="B224" s="109">
        <v>213</v>
      </c>
      <c r="C224" s="218" t="s">
        <v>573</v>
      </c>
      <c r="D224" s="218" t="s">
        <v>574</v>
      </c>
    </row>
    <row r="225" spans="1:4" ht="28.5" x14ac:dyDescent="0.2">
      <c r="A225" s="28" t="s">
        <v>1035</v>
      </c>
      <c r="B225" s="109">
        <v>214</v>
      </c>
      <c r="C225" s="218" t="s">
        <v>575</v>
      </c>
      <c r="D225" s="218" t="s">
        <v>576</v>
      </c>
    </row>
    <row r="226" spans="1:4" ht="28.5" x14ac:dyDescent="0.2">
      <c r="A226" s="28" t="s">
        <v>1035</v>
      </c>
      <c r="B226" s="109">
        <v>215</v>
      </c>
      <c r="C226" s="218" t="s">
        <v>577</v>
      </c>
      <c r="D226" s="218" t="s">
        <v>578</v>
      </c>
    </row>
    <row r="227" spans="1:4" ht="28.5" x14ac:dyDescent="0.2">
      <c r="A227" s="28" t="s">
        <v>1035</v>
      </c>
      <c r="B227" s="109">
        <v>216</v>
      </c>
      <c r="C227" s="218" t="s">
        <v>579</v>
      </c>
      <c r="D227" s="218" t="s">
        <v>580</v>
      </c>
    </row>
    <row r="228" spans="1:4" ht="28.5" x14ac:dyDescent="0.2">
      <c r="A228" s="28" t="s">
        <v>1035</v>
      </c>
      <c r="B228" s="109">
        <v>217</v>
      </c>
      <c r="C228" s="218" t="s">
        <v>581</v>
      </c>
      <c r="D228" s="218" t="s">
        <v>582</v>
      </c>
    </row>
    <row r="229" spans="1:4" ht="28.5" x14ac:dyDescent="0.2">
      <c r="A229" s="28" t="s">
        <v>1035</v>
      </c>
      <c r="B229" s="109">
        <v>218</v>
      </c>
      <c r="C229" s="218" t="s">
        <v>583</v>
      </c>
      <c r="D229" s="218" t="s">
        <v>584</v>
      </c>
    </row>
    <row r="230" spans="1:4" ht="28.5" x14ac:dyDescent="0.2">
      <c r="A230" s="28" t="s">
        <v>1035</v>
      </c>
      <c r="B230" s="109">
        <v>219</v>
      </c>
      <c r="C230" s="218" t="s">
        <v>585</v>
      </c>
      <c r="D230" s="218" t="s">
        <v>586</v>
      </c>
    </row>
    <row r="231" spans="1:4" ht="28.5" x14ac:dyDescent="0.2">
      <c r="A231" s="28" t="s">
        <v>1035</v>
      </c>
      <c r="B231" s="109">
        <v>220</v>
      </c>
      <c r="C231" s="218" t="s">
        <v>587</v>
      </c>
      <c r="D231" s="218" t="s">
        <v>588</v>
      </c>
    </row>
    <row r="232" spans="1:4" ht="28.5" x14ac:dyDescent="0.2">
      <c r="A232" s="28" t="s">
        <v>1035</v>
      </c>
      <c r="B232" s="109">
        <v>221</v>
      </c>
      <c r="C232" s="218" t="s">
        <v>589</v>
      </c>
      <c r="D232" s="218" t="s">
        <v>590</v>
      </c>
    </row>
    <row r="233" spans="1:4" ht="28.5" x14ac:dyDescent="0.2">
      <c r="A233" s="28" t="s">
        <v>1035</v>
      </c>
      <c r="B233" s="109">
        <v>222</v>
      </c>
      <c r="C233" s="218" t="s">
        <v>591</v>
      </c>
      <c r="D233" s="218" t="s">
        <v>592</v>
      </c>
    </row>
    <row r="234" spans="1:4" ht="28.5" x14ac:dyDescent="0.2">
      <c r="A234" s="28" t="s">
        <v>1035</v>
      </c>
      <c r="B234" s="109">
        <v>223</v>
      </c>
      <c r="C234" s="218" t="s">
        <v>593</v>
      </c>
      <c r="D234" s="218" t="s">
        <v>594</v>
      </c>
    </row>
    <row r="235" spans="1:4" ht="28.5" x14ac:dyDescent="0.2">
      <c r="A235" s="28" t="s">
        <v>1035</v>
      </c>
      <c r="B235" s="109">
        <v>224</v>
      </c>
      <c r="C235" s="218" t="s">
        <v>595</v>
      </c>
      <c r="D235" s="218" t="s">
        <v>596</v>
      </c>
    </row>
    <row r="236" spans="1:4" ht="28.5" x14ac:dyDescent="0.2">
      <c r="A236" s="28" t="s">
        <v>1035</v>
      </c>
      <c r="B236" s="109">
        <v>225</v>
      </c>
      <c r="C236" s="218" t="s">
        <v>537</v>
      </c>
      <c r="D236" s="218" t="s">
        <v>538</v>
      </c>
    </row>
    <row r="237" spans="1:4" ht="28.5" x14ac:dyDescent="0.2">
      <c r="A237" s="28" t="s">
        <v>1035</v>
      </c>
      <c r="B237" s="109">
        <v>226</v>
      </c>
      <c r="C237" s="218" t="s">
        <v>428</v>
      </c>
      <c r="D237" s="218" t="s">
        <v>597</v>
      </c>
    </row>
    <row r="238" spans="1:4" ht="28.5" x14ac:dyDescent="0.2">
      <c r="A238" s="28" t="s">
        <v>1035</v>
      </c>
      <c r="B238" s="109">
        <v>227</v>
      </c>
      <c r="C238" s="218" t="s">
        <v>598</v>
      </c>
      <c r="D238" s="218" t="s">
        <v>599</v>
      </c>
    </row>
    <row r="239" spans="1:4" x14ac:dyDescent="0.2">
      <c r="A239" s="28" t="s">
        <v>157</v>
      </c>
      <c r="B239" s="109">
        <v>228</v>
      </c>
      <c r="C239" s="218" t="s">
        <v>600</v>
      </c>
      <c r="D239" s="218" t="s">
        <v>601</v>
      </c>
    </row>
    <row r="240" spans="1:4" ht="28.5" x14ac:dyDescent="0.2">
      <c r="A240" s="28" t="s">
        <v>157</v>
      </c>
      <c r="B240" s="109">
        <v>229</v>
      </c>
      <c r="C240" s="218" t="s">
        <v>602</v>
      </c>
      <c r="D240" s="218" t="s">
        <v>603</v>
      </c>
    </row>
    <row r="241" spans="1:4" ht="42.75" x14ac:dyDescent="0.2">
      <c r="A241" s="28" t="s">
        <v>157</v>
      </c>
      <c r="B241" s="109">
        <v>230</v>
      </c>
      <c r="C241" s="218" t="s">
        <v>604</v>
      </c>
      <c r="D241" s="218" t="s">
        <v>605</v>
      </c>
    </row>
    <row r="242" spans="1:4" ht="42.75" x14ac:dyDescent="0.2">
      <c r="A242" s="28" t="s">
        <v>157</v>
      </c>
      <c r="B242" s="109">
        <v>231</v>
      </c>
      <c r="C242" s="218" t="s">
        <v>606</v>
      </c>
      <c r="D242" s="218" t="s">
        <v>607</v>
      </c>
    </row>
    <row r="243" spans="1:4" ht="28.5" x14ac:dyDescent="0.2">
      <c r="A243" s="28" t="s">
        <v>157</v>
      </c>
      <c r="B243" s="109">
        <v>232</v>
      </c>
      <c r="C243" s="218" t="s">
        <v>608</v>
      </c>
      <c r="D243" s="218" t="s">
        <v>609</v>
      </c>
    </row>
    <row r="244" spans="1:4" ht="28.5" x14ac:dyDescent="0.2">
      <c r="A244" s="28" t="s">
        <v>157</v>
      </c>
      <c r="B244" s="109">
        <v>233</v>
      </c>
      <c r="C244" s="218" t="s">
        <v>610</v>
      </c>
      <c r="D244" s="218" t="s">
        <v>611</v>
      </c>
    </row>
    <row r="245" spans="1:4" ht="28.5" x14ac:dyDescent="0.2">
      <c r="A245" s="28" t="s">
        <v>157</v>
      </c>
      <c r="B245" s="109">
        <v>234</v>
      </c>
      <c r="C245" s="218" t="s">
        <v>612</v>
      </c>
      <c r="D245" s="218" t="s">
        <v>613</v>
      </c>
    </row>
    <row r="246" spans="1:4" ht="28.5" x14ac:dyDescent="0.2">
      <c r="A246" s="28" t="s">
        <v>157</v>
      </c>
      <c r="B246" s="109">
        <v>235</v>
      </c>
      <c r="C246" s="218" t="s">
        <v>614</v>
      </c>
      <c r="D246" s="218" t="s">
        <v>615</v>
      </c>
    </row>
    <row r="247" spans="1:4" ht="28.5" x14ac:dyDescent="0.2">
      <c r="A247" s="28" t="s">
        <v>157</v>
      </c>
      <c r="B247" s="109">
        <v>236</v>
      </c>
      <c r="C247" s="218" t="s">
        <v>616</v>
      </c>
      <c r="D247" s="218" t="s">
        <v>617</v>
      </c>
    </row>
    <row r="248" spans="1:4" ht="28.5" x14ac:dyDescent="0.2">
      <c r="A248" s="28" t="s">
        <v>157</v>
      </c>
      <c r="B248" s="109">
        <v>237</v>
      </c>
      <c r="C248" s="218" t="s">
        <v>618</v>
      </c>
      <c r="D248" s="218" t="s">
        <v>619</v>
      </c>
    </row>
    <row r="249" spans="1:4" x14ac:dyDescent="0.2">
      <c r="A249" s="28" t="s">
        <v>157</v>
      </c>
      <c r="B249" s="109">
        <v>238</v>
      </c>
      <c r="C249" s="218" t="s">
        <v>620</v>
      </c>
      <c r="D249" s="218" t="s">
        <v>621</v>
      </c>
    </row>
    <row r="250" spans="1:4" ht="28.5" x14ac:dyDescent="0.2">
      <c r="A250" s="28" t="s">
        <v>157</v>
      </c>
      <c r="B250" s="109">
        <v>239</v>
      </c>
      <c r="C250" s="218" t="s">
        <v>622</v>
      </c>
      <c r="D250" s="218" t="s">
        <v>623</v>
      </c>
    </row>
    <row r="251" spans="1:4" ht="28.5" x14ac:dyDescent="0.2">
      <c r="A251" s="28" t="s">
        <v>157</v>
      </c>
      <c r="B251" s="109">
        <v>240</v>
      </c>
      <c r="C251" s="218" t="s">
        <v>624</v>
      </c>
      <c r="D251" s="218" t="s">
        <v>625</v>
      </c>
    </row>
    <row r="252" spans="1:4" ht="28.5" x14ac:dyDescent="0.2">
      <c r="A252" s="28" t="s">
        <v>157</v>
      </c>
      <c r="B252" s="109">
        <v>241</v>
      </c>
      <c r="C252" s="218" t="s">
        <v>626</v>
      </c>
      <c r="D252" s="218" t="s">
        <v>627</v>
      </c>
    </row>
    <row r="253" spans="1:4" x14ac:dyDescent="0.2">
      <c r="A253" s="28" t="s">
        <v>157</v>
      </c>
      <c r="B253" s="109">
        <v>242</v>
      </c>
      <c r="C253" s="218" t="s">
        <v>537</v>
      </c>
      <c r="D253" s="218" t="s">
        <v>538</v>
      </c>
    </row>
    <row r="254" spans="1:4" x14ac:dyDescent="0.2">
      <c r="A254" s="28" t="s">
        <v>157</v>
      </c>
      <c r="B254" s="109">
        <v>243</v>
      </c>
      <c r="C254" s="218" t="s">
        <v>428</v>
      </c>
      <c r="D254" s="218" t="s">
        <v>597</v>
      </c>
    </row>
    <row r="255" spans="1:4" x14ac:dyDescent="0.2">
      <c r="A255" s="219"/>
      <c r="B255" s="219"/>
      <c r="C255" s="220"/>
      <c r="D255" s="220"/>
    </row>
  </sheetData>
  <mergeCells count="5">
    <mergeCell ref="C4:D4"/>
    <mergeCell ref="C5:D5"/>
    <mergeCell ref="C6:D6"/>
    <mergeCell ref="A1:D1"/>
    <mergeCell ref="A4:B6"/>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T161"/>
  <sheetViews>
    <sheetView showGridLines="0" view="pageBreakPreview" zoomScale="60" zoomScaleNormal="50" workbookViewId="0"/>
  </sheetViews>
  <sheetFormatPr baseColWidth="10" defaultRowHeight="89.25" customHeight="1" x14ac:dyDescent="0.25"/>
  <cols>
    <col min="1" max="1" width="3.7109375" style="80" customWidth="1"/>
    <col min="2" max="2" width="14.42578125" style="80" customWidth="1"/>
    <col min="3" max="3" width="14.140625" style="80" customWidth="1"/>
    <col min="4" max="4" width="26.85546875" style="80" customWidth="1"/>
    <col min="5" max="5" width="16" style="196" customWidth="1"/>
    <col min="6" max="6" width="25.5703125" style="197" customWidth="1"/>
    <col min="7" max="7" width="28.7109375" style="198" customWidth="1"/>
    <col min="8" max="8" width="30.42578125" style="80" customWidth="1"/>
    <col min="9" max="9" width="11.140625" style="80" bestFit="1" customWidth="1"/>
    <col min="10" max="10" width="9.7109375" style="80" bestFit="1" customWidth="1"/>
    <col min="11" max="11" width="14.140625" style="80" bestFit="1" customWidth="1"/>
    <col min="12" max="12" width="3.7109375" style="199" customWidth="1"/>
    <col min="13" max="13" width="7.7109375" style="200" customWidth="1"/>
    <col min="14" max="14" width="3.7109375" style="199" customWidth="1"/>
    <col min="15" max="15" width="13.42578125" style="199" customWidth="1"/>
    <col min="16" max="16" width="5.7109375" style="199" customWidth="1"/>
    <col min="17" max="17" width="10.7109375" style="199" customWidth="1"/>
    <col min="18" max="18" width="9.28515625" style="199" customWidth="1"/>
    <col min="19" max="19" width="10.7109375" style="199" customWidth="1"/>
    <col min="20" max="20" width="11.42578125" style="199" customWidth="1"/>
    <col min="21" max="21" width="10.7109375" style="199" customWidth="1"/>
    <col min="22" max="22" width="26.140625" style="199" customWidth="1"/>
    <col min="23" max="23" width="7" style="80" customWidth="1"/>
    <col min="24" max="24" width="22.42578125" style="80" customWidth="1"/>
    <col min="25" max="25" width="7" style="80" customWidth="1"/>
    <col min="26" max="27" width="13" style="201" bestFit="1" customWidth="1"/>
    <col min="28" max="28" width="72.7109375" style="201" bestFit="1" customWidth="1"/>
    <col min="29" max="29" width="58.7109375" style="201" customWidth="1"/>
    <col min="30" max="30" width="25.7109375" style="201" customWidth="1"/>
    <col min="31" max="31" width="25.140625" style="80" customWidth="1"/>
    <col min="32" max="34" width="18.7109375" style="80" customWidth="1"/>
    <col min="35" max="35" width="4.85546875" style="80" customWidth="1"/>
    <col min="36" max="227" width="11.42578125" style="80"/>
    <col min="228" max="228" width="16.28515625" style="80" customWidth="1"/>
    <col min="229" max="229" width="19.7109375" style="80" customWidth="1"/>
    <col min="230" max="230" width="33.42578125" style="80" customWidth="1"/>
    <col min="231" max="231" width="25" style="80" customWidth="1"/>
    <col min="232" max="233" width="9.42578125" style="80" customWidth="1"/>
    <col min="234" max="234" width="25.7109375" style="80" customWidth="1"/>
    <col min="235" max="235" width="36.7109375" style="80" customWidth="1"/>
    <col min="236" max="236" width="50.7109375" style="80" customWidth="1"/>
    <col min="237" max="237" width="34.140625" style="80" customWidth="1"/>
    <col min="238" max="238" width="10.28515625" style="80" customWidth="1"/>
    <col min="239" max="239" width="11.5703125" style="80" customWidth="1"/>
    <col min="240" max="240" width="8.7109375" style="80" customWidth="1"/>
    <col min="241" max="241" width="7.7109375" style="80" customWidth="1"/>
    <col min="242" max="242" width="9" style="80" customWidth="1"/>
    <col min="243" max="243" width="10.28515625" style="80" customWidth="1"/>
    <col min="244" max="244" width="5" style="80" customWidth="1"/>
    <col min="245" max="245" width="11" style="80" customWidth="1"/>
    <col min="246" max="246" width="5.140625" style="80" bestFit="1" customWidth="1"/>
    <col min="247" max="247" width="10.85546875" style="80" customWidth="1"/>
    <col min="248" max="248" width="5.28515625" style="80" customWidth="1"/>
    <col min="249" max="249" width="10.7109375" style="80" customWidth="1"/>
    <col min="250" max="250" width="4.7109375" style="80" bestFit="1" customWidth="1"/>
    <col min="251" max="251" width="10.7109375" style="80" customWidth="1"/>
    <col min="252" max="252" width="8.28515625" style="80" customWidth="1"/>
    <col min="253" max="253" width="10.7109375" style="80" customWidth="1"/>
    <col min="254" max="254" width="19" style="80" customWidth="1"/>
    <col min="255" max="255" width="9.140625" style="80" customWidth="1"/>
    <col min="256" max="256" width="71.140625" style="80" customWidth="1"/>
    <col min="257" max="257" width="17.7109375" style="80" customWidth="1"/>
    <col min="258" max="258" width="75.85546875" style="80" customWidth="1"/>
    <col min="259" max="260" width="11.42578125" style="80"/>
    <col min="261" max="261" width="32.42578125" style="80" customWidth="1"/>
    <col min="262" max="262" width="33.7109375" style="80" customWidth="1"/>
    <col min="263" max="263" width="30.7109375" style="80" customWidth="1"/>
    <col min="264" max="483" width="11.42578125" style="80"/>
    <col min="484" max="484" width="16.28515625" style="80" customWidth="1"/>
    <col min="485" max="485" width="19.7109375" style="80" customWidth="1"/>
    <col min="486" max="486" width="33.42578125" style="80" customWidth="1"/>
    <col min="487" max="487" width="25" style="80" customWidth="1"/>
    <col min="488" max="489" width="9.42578125" style="80" customWidth="1"/>
    <col min="490" max="490" width="25.7109375" style="80" customWidth="1"/>
    <col min="491" max="491" width="36.7109375" style="80" customWidth="1"/>
    <col min="492" max="492" width="50.7109375" style="80" customWidth="1"/>
    <col min="493" max="493" width="34.140625" style="80" customWidth="1"/>
    <col min="494" max="494" width="10.28515625" style="80" customWidth="1"/>
    <col min="495" max="495" width="11.5703125" style="80" customWidth="1"/>
    <col min="496" max="496" width="8.7109375" style="80" customWidth="1"/>
    <col min="497" max="497" width="7.7109375" style="80" customWidth="1"/>
    <col min="498" max="498" width="9" style="80" customWidth="1"/>
    <col min="499" max="499" width="10.28515625" style="80" customWidth="1"/>
    <col min="500" max="500" width="5" style="80" customWidth="1"/>
    <col min="501" max="501" width="11" style="80" customWidth="1"/>
    <col min="502" max="502" width="5.140625" style="80" bestFit="1" customWidth="1"/>
    <col min="503" max="503" width="10.85546875" style="80" customWidth="1"/>
    <col min="504" max="504" width="5.28515625" style="80" customWidth="1"/>
    <col min="505" max="505" width="10.7109375" style="80" customWidth="1"/>
    <col min="506" max="506" width="4.7109375" style="80" bestFit="1" customWidth="1"/>
    <col min="507" max="507" width="10.7109375" style="80" customWidth="1"/>
    <col min="508" max="508" width="8.28515625" style="80" customWidth="1"/>
    <col min="509" max="509" width="10.7109375" style="80" customWidth="1"/>
    <col min="510" max="510" width="19" style="80" customWidth="1"/>
    <col min="511" max="511" width="9.140625" style="80" customWidth="1"/>
    <col min="512" max="512" width="71.140625" style="80" customWidth="1"/>
    <col min="513" max="513" width="17.7109375" style="80" customWidth="1"/>
    <col min="514" max="514" width="75.85546875" style="80" customWidth="1"/>
    <col min="515" max="516" width="11.42578125" style="80"/>
    <col min="517" max="517" width="32.42578125" style="80" customWidth="1"/>
    <col min="518" max="518" width="33.7109375" style="80" customWidth="1"/>
    <col min="519" max="519" width="30.7109375" style="80" customWidth="1"/>
    <col min="520" max="739" width="11.42578125" style="80"/>
    <col min="740" max="740" width="16.28515625" style="80" customWidth="1"/>
    <col min="741" max="741" width="19.7109375" style="80" customWidth="1"/>
    <col min="742" max="742" width="33.42578125" style="80" customWidth="1"/>
    <col min="743" max="743" width="25" style="80" customWidth="1"/>
    <col min="744" max="745" width="9.42578125" style="80" customWidth="1"/>
    <col min="746" max="746" width="25.7109375" style="80" customWidth="1"/>
    <col min="747" max="747" width="36.7109375" style="80" customWidth="1"/>
    <col min="748" max="748" width="50.7109375" style="80" customWidth="1"/>
    <col min="749" max="749" width="34.140625" style="80" customWidth="1"/>
    <col min="750" max="750" width="10.28515625" style="80" customWidth="1"/>
    <col min="751" max="751" width="11.5703125" style="80" customWidth="1"/>
    <col min="752" max="752" width="8.7109375" style="80" customWidth="1"/>
    <col min="753" max="753" width="7.7109375" style="80" customWidth="1"/>
    <col min="754" max="754" width="9" style="80" customWidth="1"/>
    <col min="755" max="755" width="10.28515625" style="80" customWidth="1"/>
    <col min="756" max="756" width="5" style="80" customWidth="1"/>
    <col min="757" max="757" width="11" style="80" customWidth="1"/>
    <col min="758" max="758" width="5.140625" style="80" bestFit="1" customWidth="1"/>
    <col min="759" max="759" width="10.85546875" style="80" customWidth="1"/>
    <col min="760" max="760" width="5.28515625" style="80" customWidth="1"/>
    <col min="761" max="761" width="10.7109375" style="80" customWidth="1"/>
    <col min="762" max="762" width="4.7109375" style="80" bestFit="1" customWidth="1"/>
    <col min="763" max="763" width="10.7109375" style="80" customWidth="1"/>
    <col min="764" max="764" width="8.28515625" style="80" customWidth="1"/>
    <col min="765" max="765" width="10.7109375" style="80" customWidth="1"/>
    <col min="766" max="766" width="19" style="80" customWidth="1"/>
    <col min="767" max="767" width="9.140625" style="80" customWidth="1"/>
    <col min="768" max="768" width="71.140625" style="80" customWidth="1"/>
    <col min="769" max="769" width="17.7109375" style="80" customWidth="1"/>
    <col min="770" max="770" width="75.85546875" style="80" customWidth="1"/>
    <col min="771" max="772" width="11.42578125" style="80"/>
    <col min="773" max="773" width="32.42578125" style="80" customWidth="1"/>
    <col min="774" max="774" width="33.7109375" style="80" customWidth="1"/>
    <col min="775" max="775" width="30.7109375" style="80" customWidth="1"/>
    <col min="776" max="995" width="11.42578125" style="80"/>
    <col min="996" max="996" width="16.28515625" style="80" customWidth="1"/>
    <col min="997" max="997" width="19.7109375" style="80" customWidth="1"/>
    <col min="998" max="998" width="33.42578125" style="80" customWidth="1"/>
    <col min="999" max="999" width="25" style="80" customWidth="1"/>
    <col min="1000" max="1001" width="9.42578125" style="80" customWidth="1"/>
    <col min="1002" max="1002" width="25.7109375" style="80" customWidth="1"/>
    <col min="1003" max="1003" width="36.7109375" style="80" customWidth="1"/>
    <col min="1004" max="1004" width="50.7109375" style="80" customWidth="1"/>
    <col min="1005" max="1005" width="34.140625" style="80" customWidth="1"/>
    <col min="1006" max="1006" width="10.28515625" style="80" customWidth="1"/>
    <col min="1007" max="1007" width="11.5703125" style="80" customWidth="1"/>
    <col min="1008" max="1008" width="8.7109375" style="80" customWidth="1"/>
    <col min="1009" max="1009" width="7.7109375" style="80" customWidth="1"/>
    <col min="1010" max="1010" width="9" style="80" customWidth="1"/>
    <col min="1011" max="1011" width="10.28515625" style="80" customWidth="1"/>
    <col min="1012" max="1012" width="5" style="80" customWidth="1"/>
    <col min="1013" max="1013" width="11" style="80" customWidth="1"/>
    <col min="1014" max="1014" width="5.140625" style="80" bestFit="1" customWidth="1"/>
    <col min="1015" max="1015" width="10.85546875" style="80" customWidth="1"/>
    <col min="1016" max="1016" width="5.28515625" style="80" customWidth="1"/>
    <col min="1017" max="1017" width="10.7109375" style="80" customWidth="1"/>
    <col min="1018" max="1018" width="4.7109375" style="80" bestFit="1" customWidth="1"/>
    <col min="1019" max="1019" width="10.7109375" style="80" customWidth="1"/>
    <col min="1020" max="1020" width="8.28515625" style="80" customWidth="1"/>
    <col min="1021" max="1021" width="10.7109375" style="80" customWidth="1"/>
    <col min="1022" max="1022" width="19" style="80" customWidth="1"/>
    <col min="1023" max="1023" width="9.140625" style="80" customWidth="1"/>
    <col min="1024" max="1024" width="71.140625" style="80" customWidth="1"/>
    <col min="1025" max="1025" width="17.7109375" style="80" customWidth="1"/>
    <col min="1026" max="1026" width="75.85546875" style="80" customWidth="1"/>
    <col min="1027" max="1028" width="11.42578125" style="80"/>
    <col min="1029" max="1029" width="32.42578125" style="80" customWidth="1"/>
    <col min="1030" max="1030" width="33.7109375" style="80" customWidth="1"/>
    <col min="1031" max="1031" width="30.7109375" style="80" customWidth="1"/>
    <col min="1032" max="1251" width="11.42578125" style="80"/>
    <col min="1252" max="1252" width="16.28515625" style="80" customWidth="1"/>
    <col min="1253" max="1253" width="19.7109375" style="80" customWidth="1"/>
    <col min="1254" max="1254" width="33.42578125" style="80" customWidth="1"/>
    <col min="1255" max="1255" width="25" style="80" customWidth="1"/>
    <col min="1256" max="1257" width="9.42578125" style="80" customWidth="1"/>
    <col min="1258" max="1258" width="25.7109375" style="80" customWidth="1"/>
    <col min="1259" max="1259" width="36.7109375" style="80" customWidth="1"/>
    <col min="1260" max="1260" width="50.7109375" style="80" customWidth="1"/>
    <col min="1261" max="1261" width="34.140625" style="80" customWidth="1"/>
    <col min="1262" max="1262" width="10.28515625" style="80" customWidth="1"/>
    <col min="1263" max="1263" width="11.5703125" style="80" customWidth="1"/>
    <col min="1264" max="1264" width="8.7109375" style="80" customWidth="1"/>
    <col min="1265" max="1265" width="7.7109375" style="80" customWidth="1"/>
    <col min="1266" max="1266" width="9" style="80" customWidth="1"/>
    <col min="1267" max="1267" width="10.28515625" style="80" customWidth="1"/>
    <col min="1268" max="1268" width="5" style="80" customWidth="1"/>
    <col min="1269" max="1269" width="11" style="80" customWidth="1"/>
    <col min="1270" max="1270" width="5.140625" style="80" bestFit="1" customWidth="1"/>
    <col min="1271" max="1271" width="10.85546875" style="80" customWidth="1"/>
    <col min="1272" max="1272" width="5.28515625" style="80" customWidth="1"/>
    <col min="1273" max="1273" width="10.7109375" style="80" customWidth="1"/>
    <col min="1274" max="1274" width="4.7109375" style="80" bestFit="1" customWidth="1"/>
    <col min="1275" max="1275" width="10.7109375" style="80" customWidth="1"/>
    <col min="1276" max="1276" width="8.28515625" style="80" customWidth="1"/>
    <col min="1277" max="1277" width="10.7109375" style="80" customWidth="1"/>
    <col min="1278" max="1278" width="19" style="80" customWidth="1"/>
    <col min="1279" max="1279" width="9.140625" style="80" customWidth="1"/>
    <col min="1280" max="1280" width="71.140625" style="80" customWidth="1"/>
    <col min="1281" max="1281" width="17.7109375" style="80" customWidth="1"/>
    <col min="1282" max="1282" width="75.85546875" style="80" customWidth="1"/>
    <col min="1283" max="1284" width="11.42578125" style="80"/>
    <col min="1285" max="1285" width="32.42578125" style="80" customWidth="1"/>
    <col min="1286" max="1286" width="33.7109375" style="80" customWidth="1"/>
    <col min="1287" max="1287" width="30.7109375" style="80" customWidth="1"/>
    <col min="1288" max="1507" width="11.42578125" style="80"/>
    <col min="1508" max="1508" width="16.28515625" style="80" customWidth="1"/>
    <col min="1509" max="1509" width="19.7109375" style="80" customWidth="1"/>
    <col min="1510" max="1510" width="33.42578125" style="80" customWidth="1"/>
    <col min="1511" max="1511" width="25" style="80" customWidth="1"/>
    <col min="1512" max="1513" width="9.42578125" style="80" customWidth="1"/>
    <col min="1514" max="1514" width="25.7109375" style="80" customWidth="1"/>
    <col min="1515" max="1515" width="36.7109375" style="80" customWidth="1"/>
    <col min="1516" max="1516" width="50.7109375" style="80" customWidth="1"/>
    <col min="1517" max="1517" width="34.140625" style="80" customWidth="1"/>
    <col min="1518" max="1518" width="10.28515625" style="80" customWidth="1"/>
    <col min="1519" max="1519" width="11.5703125" style="80" customWidth="1"/>
    <col min="1520" max="1520" width="8.7109375" style="80" customWidth="1"/>
    <col min="1521" max="1521" width="7.7109375" style="80" customWidth="1"/>
    <col min="1522" max="1522" width="9" style="80" customWidth="1"/>
    <col min="1523" max="1523" width="10.28515625" style="80" customWidth="1"/>
    <col min="1524" max="1524" width="5" style="80" customWidth="1"/>
    <col min="1525" max="1525" width="11" style="80" customWidth="1"/>
    <col min="1526" max="1526" width="5.140625" style="80" bestFit="1" customWidth="1"/>
    <col min="1527" max="1527" width="10.85546875" style="80" customWidth="1"/>
    <col min="1528" max="1528" width="5.28515625" style="80" customWidth="1"/>
    <col min="1529" max="1529" width="10.7109375" style="80" customWidth="1"/>
    <col min="1530" max="1530" width="4.7109375" style="80" bestFit="1" customWidth="1"/>
    <col min="1531" max="1531" width="10.7109375" style="80" customWidth="1"/>
    <col min="1532" max="1532" width="8.28515625" style="80" customWidth="1"/>
    <col min="1533" max="1533" width="10.7109375" style="80" customWidth="1"/>
    <col min="1534" max="1534" width="19" style="80" customWidth="1"/>
    <col min="1535" max="1535" width="9.140625" style="80" customWidth="1"/>
    <col min="1536" max="1536" width="71.140625" style="80" customWidth="1"/>
    <col min="1537" max="1537" width="17.7109375" style="80" customWidth="1"/>
    <col min="1538" max="1538" width="75.85546875" style="80" customWidth="1"/>
    <col min="1539" max="1540" width="11.42578125" style="80"/>
    <col min="1541" max="1541" width="32.42578125" style="80" customWidth="1"/>
    <col min="1542" max="1542" width="33.7109375" style="80" customWidth="1"/>
    <col min="1543" max="1543" width="30.7109375" style="80" customWidth="1"/>
    <col min="1544" max="1763" width="11.42578125" style="80"/>
    <col min="1764" max="1764" width="16.28515625" style="80" customWidth="1"/>
    <col min="1765" max="1765" width="19.7109375" style="80" customWidth="1"/>
    <col min="1766" max="1766" width="33.42578125" style="80" customWidth="1"/>
    <col min="1767" max="1767" width="25" style="80" customWidth="1"/>
    <col min="1768" max="1769" width="9.42578125" style="80" customWidth="1"/>
    <col min="1770" max="1770" width="25.7109375" style="80" customWidth="1"/>
    <col min="1771" max="1771" width="36.7109375" style="80" customWidth="1"/>
    <col min="1772" max="1772" width="50.7109375" style="80" customWidth="1"/>
    <col min="1773" max="1773" width="34.140625" style="80" customWidth="1"/>
    <col min="1774" max="1774" width="10.28515625" style="80" customWidth="1"/>
    <col min="1775" max="1775" width="11.5703125" style="80" customWidth="1"/>
    <col min="1776" max="1776" width="8.7109375" style="80" customWidth="1"/>
    <col min="1777" max="1777" width="7.7109375" style="80" customWidth="1"/>
    <col min="1778" max="1778" width="9" style="80" customWidth="1"/>
    <col min="1779" max="1779" width="10.28515625" style="80" customWidth="1"/>
    <col min="1780" max="1780" width="5" style="80" customWidth="1"/>
    <col min="1781" max="1781" width="11" style="80" customWidth="1"/>
    <col min="1782" max="1782" width="5.140625" style="80" bestFit="1" customWidth="1"/>
    <col min="1783" max="1783" width="10.85546875" style="80" customWidth="1"/>
    <col min="1784" max="1784" width="5.28515625" style="80" customWidth="1"/>
    <col min="1785" max="1785" width="10.7109375" style="80" customWidth="1"/>
    <col min="1786" max="1786" width="4.7109375" style="80" bestFit="1" customWidth="1"/>
    <col min="1787" max="1787" width="10.7109375" style="80" customWidth="1"/>
    <col min="1788" max="1788" width="8.28515625" style="80" customWidth="1"/>
    <col min="1789" max="1789" width="10.7109375" style="80" customWidth="1"/>
    <col min="1790" max="1790" width="19" style="80" customWidth="1"/>
    <col min="1791" max="1791" width="9.140625" style="80" customWidth="1"/>
    <col min="1792" max="1792" width="71.140625" style="80" customWidth="1"/>
    <col min="1793" max="1793" width="17.7109375" style="80" customWidth="1"/>
    <col min="1794" max="1794" width="75.85546875" style="80" customWidth="1"/>
    <col min="1795" max="1796" width="11.42578125" style="80"/>
    <col min="1797" max="1797" width="32.42578125" style="80" customWidth="1"/>
    <col min="1798" max="1798" width="33.7109375" style="80" customWidth="1"/>
    <col min="1799" max="1799" width="30.7109375" style="80" customWidth="1"/>
    <col min="1800" max="2019" width="11.42578125" style="80"/>
    <col min="2020" max="2020" width="16.28515625" style="80" customWidth="1"/>
    <col min="2021" max="2021" width="19.7109375" style="80" customWidth="1"/>
    <col min="2022" max="2022" width="33.42578125" style="80" customWidth="1"/>
    <col min="2023" max="2023" width="25" style="80" customWidth="1"/>
    <col min="2024" max="2025" width="9.42578125" style="80" customWidth="1"/>
    <col min="2026" max="2026" width="25.7109375" style="80" customWidth="1"/>
    <col min="2027" max="2027" width="36.7109375" style="80" customWidth="1"/>
    <col min="2028" max="2028" width="50.7109375" style="80" customWidth="1"/>
    <col min="2029" max="2029" width="34.140625" style="80" customWidth="1"/>
    <col min="2030" max="2030" width="10.28515625" style="80" customWidth="1"/>
    <col min="2031" max="2031" width="11.5703125" style="80" customWidth="1"/>
    <col min="2032" max="2032" width="8.7109375" style="80" customWidth="1"/>
    <col min="2033" max="2033" width="7.7109375" style="80" customWidth="1"/>
    <col min="2034" max="2034" width="9" style="80" customWidth="1"/>
    <col min="2035" max="2035" width="10.28515625" style="80" customWidth="1"/>
    <col min="2036" max="2036" width="5" style="80" customWidth="1"/>
    <col min="2037" max="2037" width="11" style="80" customWidth="1"/>
    <col min="2038" max="2038" width="5.140625" style="80" bestFit="1" customWidth="1"/>
    <col min="2039" max="2039" width="10.85546875" style="80" customWidth="1"/>
    <col min="2040" max="2040" width="5.28515625" style="80" customWidth="1"/>
    <col min="2041" max="2041" width="10.7109375" style="80" customWidth="1"/>
    <col min="2042" max="2042" width="4.7109375" style="80" bestFit="1" customWidth="1"/>
    <col min="2043" max="2043" width="10.7109375" style="80" customWidth="1"/>
    <col min="2044" max="2044" width="8.28515625" style="80" customWidth="1"/>
    <col min="2045" max="2045" width="10.7109375" style="80" customWidth="1"/>
    <col min="2046" max="2046" width="19" style="80" customWidth="1"/>
    <col min="2047" max="2047" width="9.140625" style="80" customWidth="1"/>
    <col min="2048" max="2048" width="71.140625" style="80" customWidth="1"/>
    <col min="2049" max="2049" width="17.7109375" style="80" customWidth="1"/>
    <col min="2050" max="2050" width="75.85546875" style="80" customWidth="1"/>
    <col min="2051" max="2052" width="11.42578125" style="80"/>
    <col min="2053" max="2053" width="32.42578125" style="80" customWidth="1"/>
    <col min="2054" max="2054" width="33.7109375" style="80" customWidth="1"/>
    <col min="2055" max="2055" width="30.7109375" style="80" customWidth="1"/>
    <col min="2056" max="2275" width="11.42578125" style="80"/>
    <col min="2276" max="2276" width="16.28515625" style="80" customWidth="1"/>
    <col min="2277" max="2277" width="19.7109375" style="80" customWidth="1"/>
    <col min="2278" max="2278" width="33.42578125" style="80" customWidth="1"/>
    <col min="2279" max="2279" width="25" style="80" customWidth="1"/>
    <col min="2280" max="2281" width="9.42578125" style="80" customWidth="1"/>
    <col min="2282" max="2282" width="25.7109375" style="80" customWidth="1"/>
    <col min="2283" max="2283" width="36.7109375" style="80" customWidth="1"/>
    <col min="2284" max="2284" width="50.7109375" style="80" customWidth="1"/>
    <col min="2285" max="2285" width="34.140625" style="80" customWidth="1"/>
    <col min="2286" max="2286" width="10.28515625" style="80" customWidth="1"/>
    <col min="2287" max="2287" width="11.5703125" style="80" customWidth="1"/>
    <col min="2288" max="2288" width="8.7109375" style="80" customWidth="1"/>
    <col min="2289" max="2289" width="7.7109375" style="80" customWidth="1"/>
    <col min="2290" max="2290" width="9" style="80" customWidth="1"/>
    <col min="2291" max="2291" width="10.28515625" style="80" customWidth="1"/>
    <col min="2292" max="2292" width="5" style="80" customWidth="1"/>
    <col min="2293" max="2293" width="11" style="80" customWidth="1"/>
    <col min="2294" max="2294" width="5.140625" style="80" bestFit="1" customWidth="1"/>
    <col min="2295" max="2295" width="10.85546875" style="80" customWidth="1"/>
    <col min="2296" max="2296" width="5.28515625" style="80" customWidth="1"/>
    <col min="2297" max="2297" width="10.7109375" style="80" customWidth="1"/>
    <col min="2298" max="2298" width="4.7109375" style="80" bestFit="1" customWidth="1"/>
    <col min="2299" max="2299" width="10.7109375" style="80" customWidth="1"/>
    <col min="2300" max="2300" width="8.28515625" style="80" customWidth="1"/>
    <col min="2301" max="2301" width="10.7109375" style="80" customWidth="1"/>
    <col min="2302" max="2302" width="19" style="80" customWidth="1"/>
    <col min="2303" max="2303" width="9.140625" style="80" customWidth="1"/>
    <col min="2304" max="2304" width="71.140625" style="80" customWidth="1"/>
    <col min="2305" max="2305" width="17.7109375" style="80" customWidth="1"/>
    <col min="2306" max="2306" width="75.85546875" style="80" customWidth="1"/>
    <col min="2307" max="2308" width="11.42578125" style="80"/>
    <col min="2309" max="2309" width="32.42578125" style="80" customWidth="1"/>
    <col min="2310" max="2310" width="33.7109375" style="80" customWidth="1"/>
    <col min="2311" max="2311" width="30.7109375" style="80" customWidth="1"/>
    <col min="2312" max="2531" width="11.42578125" style="80"/>
    <col min="2532" max="2532" width="16.28515625" style="80" customWidth="1"/>
    <col min="2533" max="2533" width="19.7109375" style="80" customWidth="1"/>
    <col min="2534" max="2534" width="33.42578125" style="80" customWidth="1"/>
    <col min="2535" max="2535" width="25" style="80" customWidth="1"/>
    <col min="2536" max="2537" width="9.42578125" style="80" customWidth="1"/>
    <col min="2538" max="2538" width="25.7109375" style="80" customWidth="1"/>
    <col min="2539" max="2539" width="36.7109375" style="80" customWidth="1"/>
    <col min="2540" max="2540" width="50.7109375" style="80" customWidth="1"/>
    <col min="2541" max="2541" width="34.140625" style="80" customWidth="1"/>
    <col min="2542" max="2542" width="10.28515625" style="80" customWidth="1"/>
    <col min="2543" max="2543" width="11.5703125" style="80" customWidth="1"/>
    <col min="2544" max="2544" width="8.7109375" style="80" customWidth="1"/>
    <col min="2545" max="2545" width="7.7109375" style="80" customWidth="1"/>
    <col min="2546" max="2546" width="9" style="80" customWidth="1"/>
    <col min="2547" max="2547" width="10.28515625" style="80" customWidth="1"/>
    <col min="2548" max="2548" width="5" style="80" customWidth="1"/>
    <col min="2549" max="2549" width="11" style="80" customWidth="1"/>
    <col min="2550" max="2550" width="5.140625" style="80" bestFit="1" customWidth="1"/>
    <col min="2551" max="2551" width="10.85546875" style="80" customWidth="1"/>
    <col min="2552" max="2552" width="5.28515625" style="80" customWidth="1"/>
    <col min="2553" max="2553" width="10.7109375" style="80" customWidth="1"/>
    <col min="2554" max="2554" width="4.7109375" style="80" bestFit="1" customWidth="1"/>
    <col min="2555" max="2555" width="10.7109375" style="80" customWidth="1"/>
    <col min="2556" max="2556" width="8.28515625" style="80" customWidth="1"/>
    <col min="2557" max="2557" width="10.7109375" style="80" customWidth="1"/>
    <col min="2558" max="2558" width="19" style="80" customWidth="1"/>
    <col min="2559" max="2559" width="9.140625" style="80" customWidth="1"/>
    <col min="2560" max="2560" width="71.140625" style="80" customWidth="1"/>
    <col min="2561" max="2561" width="17.7109375" style="80" customWidth="1"/>
    <col min="2562" max="2562" width="75.85546875" style="80" customWidth="1"/>
    <col min="2563" max="2564" width="11.42578125" style="80"/>
    <col min="2565" max="2565" width="32.42578125" style="80" customWidth="1"/>
    <col min="2566" max="2566" width="33.7109375" style="80" customWidth="1"/>
    <col min="2567" max="2567" width="30.7109375" style="80" customWidth="1"/>
    <col min="2568" max="2787" width="11.42578125" style="80"/>
    <col min="2788" max="2788" width="16.28515625" style="80" customWidth="1"/>
    <col min="2789" max="2789" width="19.7109375" style="80" customWidth="1"/>
    <col min="2790" max="2790" width="33.42578125" style="80" customWidth="1"/>
    <col min="2791" max="2791" width="25" style="80" customWidth="1"/>
    <col min="2792" max="2793" width="9.42578125" style="80" customWidth="1"/>
    <col min="2794" max="2794" width="25.7109375" style="80" customWidth="1"/>
    <col min="2795" max="2795" width="36.7109375" style="80" customWidth="1"/>
    <col min="2796" max="2796" width="50.7109375" style="80" customWidth="1"/>
    <col min="2797" max="2797" width="34.140625" style="80" customWidth="1"/>
    <col min="2798" max="2798" width="10.28515625" style="80" customWidth="1"/>
    <col min="2799" max="2799" width="11.5703125" style="80" customWidth="1"/>
    <col min="2800" max="2800" width="8.7109375" style="80" customWidth="1"/>
    <col min="2801" max="2801" width="7.7109375" style="80" customWidth="1"/>
    <col min="2802" max="2802" width="9" style="80" customWidth="1"/>
    <col min="2803" max="2803" width="10.28515625" style="80" customWidth="1"/>
    <col min="2804" max="2804" width="5" style="80" customWidth="1"/>
    <col min="2805" max="2805" width="11" style="80" customWidth="1"/>
    <col min="2806" max="2806" width="5.140625" style="80" bestFit="1" customWidth="1"/>
    <col min="2807" max="2807" width="10.85546875" style="80" customWidth="1"/>
    <col min="2808" max="2808" width="5.28515625" style="80" customWidth="1"/>
    <col min="2809" max="2809" width="10.7109375" style="80" customWidth="1"/>
    <col min="2810" max="2810" width="4.7109375" style="80" bestFit="1" customWidth="1"/>
    <col min="2811" max="2811" width="10.7109375" style="80" customWidth="1"/>
    <col min="2812" max="2812" width="8.28515625" style="80" customWidth="1"/>
    <col min="2813" max="2813" width="10.7109375" style="80" customWidth="1"/>
    <col min="2814" max="2814" width="19" style="80" customWidth="1"/>
    <col min="2815" max="2815" width="9.140625" style="80" customWidth="1"/>
    <col min="2816" max="2816" width="71.140625" style="80" customWidth="1"/>
    <col min="2817" max="2817" width="17.7109375" style="80" customWidth="1"/>
    <col min="2818" max="2818" width="75.85546875" style="80" customWidth="1"/>
    <col min="2819" max="2820" width="11.42578125" style="80"/>
    <col min="2821" max="2821" width="32.42578125" style="80" customWidth="1"/>
    <col min="2822" max="2822" width="33.7109375" style="80" customWidth="1"/>
    <col min="2823" max="2823" width="30.7109375" style="80" customWidth="1"/>
    <col min="2824" max="3043" width="11.42578125" style="80"/>
    <col min="3044" max="3044" width="16.28515625" style="80" customWidth="1"/>
    <col min="3045" max="3045" width="19.7109375" style="80" customWidth="1"/>
    <col min="3046" max="3046" width="33.42578125" style="80" customWidth="1"/>
    <col min="3047" max="3047" width="25" style="80" customWidth="1"/>
    <col min="3048" max="3049" width="9.42578125" style="80" customWidth="1"/>
    <col min="3050" max="3050" width="25.7109375" style="80" customWidth="1"/>
    <col min="3051" max="3051" width="36.7109375" style="80" customWidth="1"/>
    <col min="3052" max="3052" width="50.7109375" style="80" customWidth="1"/>
    <col min="3053" max="3053" width="34.140625" style="80" customWidth="1"/>
    <col min="3054" max="3054" width="10.28515625" style="80" customWidth="1"/>
    <col min="3055" max="3055" width="11.5703125" style="80" customWidth="1"/>
    <col min="3056" max="3056" width="8.7109375" style="80" customWidth="1"/>
    <col min="3057" max="3057" width="7.7109375" style="80" customWidth="1"/>
    <col min="3058" max="3058" width="9" style="80" customWidth="1"/>
    <col min="3059" max="3059" width="10.28515625" style="80" customWidth="1"/>
    <col min="3060" max="3060" width="5" style="80" customWidth="1"/>
    <col min="3061" max="3061" width="11" style="80" customWidth="1"/>
    <col min="3062" max="3062" width="5.140625" style="80" bestFit="1" customWidth="1"/>
    <col min="3063" max="3063" width="10.85546875" style="80" customWidth="1"/>
    <col min="3064" max="3064" width="5.28515625" style="80" customWidth="1"/>
    <col min="3065" max="3065" width="10.7109375" style="80" customWidth="1"/>
    <col min="3066" max="3066" width="4.7109375" style="80" bestFit="1" customWidth="1"/>
    <col min="3067" max="3067" width="10.7109375" style="80" customWidth="1"/>
    <col min="3068" max="3068" width="8.28515625" style="80" customWidth="1"/>
    <col min="3069" max="3069" width="10.7109375" style="80" customWidth="1"/>
    <col min="3070" max="3070" width="19" style="80" customWidth="1"/>
    <col min="3071" max="3071" width="9.140625" style="80" customWidth="1"/>
    <col min="3072" max="3072" width="71.140625" style="80" customWidth="1"/>
    <col min="3073" max="3073" width="17.7109375" style="80" customWidth="1"/>
    <col min="3074" max="3074" width="75.85546875" style="80" customWidth="1"/>
    <col min="3075" max="3076" width="11.42578125" style="80"/>
    <col min="3077" max="3077" width="32.42578125" style="80" customWidth="1"/>
    <col min="3078" max="3078" width="33.7109375" style="80" customWidth="1"/>
    <col min="3079" max="3079" width="30.7109375" style="80" customWidth="1"/>
    <col min="3080" max="3299" width="11.42578125" style="80"/>
    <col min="3300" max="3300" width="16.28515625" style="80" customWidth="1"/>
    <col min="3301" max="3301" width="19.7109375" style="80" customWidth="1"/>
    <col min="3302" max="3302" width="33.42578125" style="80" customWidth="1"/>
    <col min="3303" max="3303" width="25" style="80" customWidth="1"/>
    <col min="3304" max="3305" width="9.42578125" style="80" customWidth="1"/>
    <col min="3306" max="3306" width="25.7109375" style="80" customWidth="1"/>
    <col min="3307" max="3307" width="36.7109375" style="80" customWidth="1"/>
    <col min="3308" max="3308" width="50.7109375" style="80" customWidth="1"/>
    <col min="3309" max="3309" width="34.140625" style="80" customWidth="1"/>
    <col min="3310" max="3310" width="10.28515625" style="80" customWidth="1"/>
    <col min="3311" max="3311" width="11.5703125" style="80" customWidth="1"/>
    <col min="3312" max="3312" width="8.7109375" style="80" customWidth="1"/>
    <col min="3313" max="3313" width="7.7109375" style="80" customWidth="1"/>
    <col min="3314" max="3314" width="9" style="80" customWidth="1"/>
    <col min="3315" max="3315" width="10.28515625" style="80" customWidth="1"/>
    <col min="3316" max="3316" width="5" style="80" customWidth="1"/>
    <col min="3317" max="3317" width="11" style="80" customWidth="1"/>
    <col min="3318" max="3318" width="5.140625" style="80" bestFit="1" customWidth="1"/>
    <col min="3319" max="3319" width="10.85546875" style="80" customWidth="1"/>
    <col min="3320" max="3320" width="5.28515625" style="80" customWidth="1"/>
    <col min="3321" max="3321" width="10.7109375" style="80" customWidth="1"/>
    <col min="3322" max="3322" width="4.7109375" style="80" bestFit="1" customWidth="1"/>
    <col min="3323" max="3323" width="10.7109375" style="80" customWidth="1"/>
    <col min="3324" max="3324" width="8.28515625" style="80" customWidth="1"/>
    <col min="3325" max="3325" width="10.7109375" style="80" customWidth="1"/>
    <col min="3326" max="3326" width="19" style="80" customWidth="1"/>
    <col min="3327" max="3327" width="9.140625" style="80" customWidth="1"/>
    <col min="3328" max="3328" width="71.140625" style="80" customWidth="1"/>
    <col min="3329" max="3329" width="17.7109375" style="80" customWidth="1"/>
    <col min="3330" max="3330" width="75.85546875" style="80" customWidth="1"/>
    <col min="3331" max="3332" width="11.42578125" style="80"/>
    <col min="3333" max="3333" width="32.42578125" style="80" customWidth="1"/>
    <col min="3334" max="3334" width="33.7109375" style="80" customWidth="1"/>
    <col min="3335" max="3335" width="30.7109375" style="80" customWidth="1"/>
    <col min="3336" max="3555" width="11.42578125" style="80"/>
    <col min="3556" max="3556" width="16.28515625" style="80" customWidth="1"/>
    <col min="3557" max="3557" width="19.7109375" style="80" customWidth="1"/>
    <col min="3558" max="3558" width="33.42578125" style="80" customWidth="1"/>
    <col min="3559" max="3559" width="25" style="80" customWidth="1"/>
    <col min="3560" max="3561" width="9.42578125" style="80" customWidth="1"/>
    <col min="3562" max="3562" width="25.7109375" style="80" customWidth="1"/>
    <col min="3563" max="3563" width="36.7109375" style="80" customWidth="1"/>
    <col min="3564" max="3564" width="50.7109375" style="80" customWidth="1"/>
    <col min="3565" max="3565" width="34.140625" style="80" customWidth="1"/>
    <col min="3566" max="3566" width="10.28515625" style="80" customWidth="1"/>
    <col min="3567" max="3567" width="11.5703125" style="80" customWidth="1"/>
    <col min="3568" max="3568" width="8.7109375" style="80" customWidth="1"/>
    <col min="3569" max="3569" width="7.7109375" style="80" customWidth="1"/>
    <col min="3570" max="3570" width="9" style="80" customWidth="1"/>
    <col min="3571" max="3571" width="10.28515625" style="80" customWidth="1"/>
    <col min="3572" max="3572" width="5" style="80" customWidth="1"/>
    <col min="3573" max="3573" width="11" style="80" customWidth="1"/>
    <col min="3574" max="3574" width="5.140625" style="80" bestFit="1" customWidth="1"/>
    <col min="3575" max="3575" width="10.85546875" style="80" customWidth="1"/>
    <col min="3576" max="3576" width="5.28515625" style="80" customWidth="1"/>
    <col min="3577" max="3577" width="10.7109375" style="80" customWidth="1"/>
    <col min="3578" max="3578" width="4.7109375" style="80" bestFit="1" customWidth="1"/>
    <col min="3579" max="3579" width="10.7109375" style="80" customWidth="1"/>
    <col min="3580" max="3580" width="8.28515625" style="80" customWidth="1"/>
    <col min="3581" max="3581" width="10.7109375" style="80" customWidth="1"/>
    <col min="3582" max="3582" width="19" style="80" customWidth="1"/>
    <col min="3583" max="3583" width="9.140625" style="80" customWidth="1"/>
    <col min="3584" max="3584" width="71.140625" style="80" customWidth="1"/>
    <col min="3585" max="3585" width="17.7109375" style="80" customWidth="1"/>
    <col min="3586" max="3586" width="75.85546875" style="80" customWidth="1"/>
    <col min="3587" max="3588" width="11.42578125" style="80"/>
    <col min="3589" max="3589" width="32.42578125" style="80" customWidth="1"/>
    <col min="3590" max="3590" width="33.7109375" style="80" customWidth="1"/>
    <col min="3591" max="3591" width="30.7109375" style="80" customWidth="1"/>
    <col min="3592" max="3811" width="11.42578125" style="80"/>
    <col min="3812" max="3812" width="16.28515625" style="80" customWidth="1"/>
    <col min="3813" max="3813" width="19.7109375" style="80" customWidth="1"/>
    <col min="3814" max="3814" width="33.42578125" style="80" customWidth="1"/>
    <col min="3815" max="3815" width="25" style="80" customWidth="1"/>
    <col min="3816" max="3817" width="9.42578125" style="80" customWidth="1"/>
    <col min="3818" max="3818" width="25.7109375" style="80" customWidth="1"/>
    <col min="3819" max="3819" width="36.7109375" style="80" customWidth="1"/>
    <col min="3820" max="3820" width="50.7109375" style="80" customWidth="1"/>
    <col min="3821" max="3821" width="34.140625" style="80" customWidth="1"/>
    <col min="3822" max="3822" width="10.28515625" style="80" customWidth="1"/>
    <col min="3823" max="3823" width="11.5703125" style="80" customWidth="1"/>
    <col min="3824" max="3824" width="8.7109375" style="80" customWidth="1"/>
    <col min="3825" max="3825" width="7.7109375" style="80" customWidth="1"/>
    <col min="3826" max="3826" width="9" style="80" customWidth="1"/>
    <col min="3827" max="3827" width="10.28515625" style="80" customWidth="1"/>
    <col min="3828" max="3828" width="5" style="80" customWidth="1"/>
    <col min="3829" max="3829" width="11" style="80" customWidth="1"/>
    <col min="3830" max="3830" width="5.140625" style="80" bestFit="1" customWidth="1"/>
    <col min="3831" max="3831" width="10.85546875" style="80" customWidth="1"/>
    <col min="3832" max="3832" width="5.28515625" style="80" customWidth="1"/>
    <col min="3833" max="3833" width="10.7109375" style="80" customWidth="1"/>
    <col min="3834" max="3834" width="4.7109375" style="80" bestFit="1" customWidth="1"/>
    <col min="3835" max="3835" width="10.7109375" style="80" customWidth="1"/>
    <col min="3836" max="3836" width="8.28515625" style="80" customWidth="1"/>
    <col min="3837" max="3837" width="10.7109375" style="80" customWidth="1"/>
    <col min="3838" max="3838" width="19" style="80" customWidth="1"/>
    <col min="3839" max="3839" width="9.140625" style="80" customWidth="1"/>
    <col min="3840" max="3840" width="71.140625" style="80" customWidth="1"/>
    <col min="3841" max="3841" width="17.7109375" style="80" customWidth="1"/>
    <col min="3842" max="3842" width="75.85546875" style="80" customWidth="1"/>
    <col min="3843" max="3844" width="11.42578125" style="80"/>
    <col min="3845" max="3845" width="32.42578125" style="80" customWidth="1"/>
    <col min="3846" max="3846" width="33.7109375" style="80" customWidth="1"/>
    <col min="3847" max="3847" width="30.7109375" style="80" customWidth="1"/>
    <col min="3848" max="4067" width="11.42578125" style="80"/>
    <col min="4068" max="4068" width="16.28515625" style="80" customWidth="1"/>
    <col min="4069" max="4069" width="19.7109375" style="80" customWidth="1"/>
    <col min="4070" max="4070" width="33.42578125" style="80" customWidth="1"/>
    <col min="4071" max="4071" width="25" style="80" customWidth="1"/>
    <col min="4072" max="4073" width="9.42578125" style="80" customWidth="1"/>
    <col min="4074" max="4074" width="25.7109375" style="80" customWidth="1"/>
    <col min="4075" max="4075" width="36.7109375" style="80" customWidth="1"/>
    <col min="4076" max="4076" width="50.7109375" style="80" customWidth="1"/>
    <col min="4077" max="4077" width="34.140625" style="80" customWidth="1"/>
    <col min="4078" max="4078" width="10.28515625" style="80" customWidth="1"/>
    <col min="4079" max="4079" width="11.5703125" style="80" customWidth="1"/>
    <col min="4080" max="4080" width="8.7109375" style="80" customWidth="1"/>
    <col min="4081" max="4081" width="7.7109375" style="80" customWidth="1"/>
    <col min="4082" max="4082" width="9" style="80" customWidth="1"/>
    <col min="4083" max="4083" width="10.28515625" style="80" customWidth="1"/>
    <col min="4084" max="4084" width="5" style="80" customWidth="1"/>
    <col min="4085" max="4085" width="11" style="80" customWidth="1"/>
    <col min="4086" max="4086" width="5.140625" style="80" bestFit="1" customWidth="1"/>
    <col min="4087" max="4087" width="10.85546875" style="80" customWidth="1"/>
    <col min="4088" max="4088" width="5.28515625" style="80" customWidth="1"/>
    <col min="4089" max="4089" width="10.7109375" style="80" customWidth="1"/>
    <col min="4090" max="4090" width="4.7109375" style="80" bestFit="1" customWidth="1"/>
    <col min="4091" max="4091" width="10.7109375" style="80" customWidth="1"/>
    <col min="4092" max="4092" width="8.28515625" style="80" customWidth="1"/>
    <col min="4093" max="4093" width="10.7109375" style="80" customWidth="1"/>
    <col min="4094" max="4094" width="19" style="80" customWidth="1"/>
    <col min="4095" max="4095" width="9.140625" style="80" customWidth="1"/>
    <col min="4096" max="4096" width="71.140625" style="80" customWidth="1"/>
    <col min="4097" max="4097" width="17.7109375" style="80" customWidth="1"/>
    <col min="4098" max="4098" width="75.85546875" style="80" customWidth="1"/>
    <col min="4099" max="4100" width="11.42578125" style="80"/>
    <col min="4101" max="4101" width="32.42578125" style="80" customWidth="1"/>
    <col min="4102" max="4102" width="33.7109375" style="80" customWidth="1"/>
    <col min="4103" max="4103" width="30.7109375" style="80" customWidth="1"/>
    <col min="4104" max="4323" width="11.42578125" style="80"/>
    <col min="4324" max="4324" width="16.28515625" style="80" customWidth="1"/>
    <col min="4325" max="4325" width="19.7109375" style="80" customWidth="1"/>
    <col min="4326" max="4326" width="33.42578125" style="80" customWidth="1"/>
    <col min="4327" max="4327" width="25" style="80" customWidth="1"/>
    <col min="4328" max="4329" width="9.42578125" style="80" customWidth="1"/>
    <col min="4330" max="4330" width="25.7109375" style="80" customWidth="1"/>
    <col min="4331" max="4331" width="36.7109375" style="80" customWidth="1"/>
    <col min="4332" max="4332" width="50.7109375" style="80" customWidth="1"/>
    <col min="4333" max="4333" width="34.140625" style="80" customWidth="1"/>
    <col min="4334" max="4334" width="10.28515625" style="80" customWidth="1"/>
    <col min="4335" max="4335" width="11.5703125" style="80" customWidth="1"/>
    <col min="4336" max="4336" width="8.7109375" style="80" customWidth="1"/>
    <col min="4337" max="4337" width="7.7109375" style="80" customWidth="1"/>
    <col min="4338" max="4338" width="9" style="80" customWidth="1"/>
    <col min="4339" max="4339" width="10.28515625" style="80" customWidth="1"/>
    <col min="4340" max="4340" width="5" style="80" customWidth="1"/>
    <col min="4341" max="4341" width="11" style="80" customWidth="1"/>
    <col min="4342" max="4342" width="5.140625" style="80" bestFit="1" customWidth="1"/>
    <col min="4343" max="4343" width="10.85546875" style="80" customWidth="1"/>
    <col min="4344" max="4344" width="5.28515625" style="80" customWidth="1"/>
    <col min="4345" max="4345" width="10.7109375" style="80" customWidth="1"/>
    <col min="4346" max="4346" width="4.7109375" style="80" bestFit="1" customWidth="1"/>
    <col min="4347" max="4347" width="10.7109375" style="80" customWidth="1"/>
    <col min="4348" max="4348" width="8.28515625" style="80" customWidth="1"/>
    <col min="4349" max="4349" width="10.7109375" style="80" customWidth="1"/>
    <col min="4350" max="4350" width="19" style="80" customWidth="1"/>
    <col min="4351" max="4351" width="9.140625" style="80" customWidth="1"/>
    <col min="4352" max="4352" width="71.140625" style="80" customWidth="1"/>
    <col min="4353" max="4353" width="17.7109375" style="80" customWidth="1"/>
    <col min="4354" max="4354" width="75.85546875" style="80" customWidth="1"/>
    <col min="4355" max="4356" width="11.42578125" style="80"/>
    <col min="4357" max="4357" width="32.42578125" style="80" customWidth="1"/>
    <col min="4358" max="4358" width="33.7109375" style="80" customWidth="1"/>
    <col min="4359" max="4359" width="30.7109375" style="80" customWidth="1"/>
    <col min="4360" max="4579" width="11.42578125" style="80"/>
    <col min="4580" max="4580" width="16.28515625" style="80" customWidth="1"/>
    <col min="4581" max="4581" width="19.7109375" style="80" customWidth="1"/>
    <col min="4582" max="4582" width="33.42578125" style="80" customWidth="1"/>
    <col min="4583" max="4583" width="25" style="80" customWidth="1"/>
    <col min="4584" max="4585" width="9.42578125" style="80" customWidth="1"/>
    <col min="4586" max="4586" width="25.7109375" style="80" customWidth="1"/>
    <col min="4587" max="4587" width="36.7109375" style="80" customWidth="1"/>
    <col min="4588" max="4588" width="50.7109375" style="80" customWidth="1"/>
    <col min="4589" max="4589" width="34.140625" style="80" customWidth="1"/>
    <col min="4590" max="4590" width="10.28515625" style="80" customWidth="1"/>
    <col min="4591" max="4591" width="11.5703125" style="80" customWidth="1"/>
    <col min="4592" max="4592" width="8.7109375" style="80" customWidth="1"/>
    <col min="4593" max="4593" width="7.7109375" style="80" customWidth="1"/>
    <col min="4594" max="4594" width="9" style="80" customWidth="1"/>
    <col min="4595" max="4595" width="10.28515625" style="80" customWidth="1"/>
    <col min="4596" max="4596" width="5" style="80" customWidth="1"/>
    <col min="4597" max="4597" width="11" style="80" customWidth="1"/>
    <col min="4598" max="4598" width="5.140625" style="80" bestFit="1" customWidth="1"/>
    <col min="4599" max="4599" width="10.85546875" style="80" customWidth="1"/>
    <col min="4600" max="4600" width="5.28515625" style="80" customWidth="1"/>
    <col min="4601" max="4601" width="10.7109375" style="80" customWidth="1"/>
    <col min="4602" max="4602" width="4.7109375" style="80" bestFit="1" customWidth="1"/>
    <col min="4603" max="4603" width="10.7109375" style="80" customWidth="1"/>
    <col min="4604" max="4604" width="8.28515625" style="80" customWidth="1"/>
    <col min="4605" max="4605" width="10.7109375" style="80" customWidth="1"/>
    <col min="4606" max="4606" width="19" style="80" customWidth="1"/>
    <col min="4607" max="4607" width="9.140625" style="80" customWidth="1"/>
    <col min="4608" max="4608" width="71.140625" style="80" customWidth="1"/>
    <col min="4609" max="4609" width="17.7109375" style="80" customWidth="1"/>
    <col min="4610" max="4610" width="75.85546875" style="80" customWidth="1"/>
    <col min="4611" max="4612" width="11.42578125" style="80"/>
    <col min="4613" max="4613" width="32.42578125" style="80" customWidth="1"/>
    <col min="4614" max="4614" width="33.7109375" style="80" customWidth="1"/>
    <col min="4615" max="4615" width="30.7109375" style="80" customWidth="1"/>
    <col min="4616" max="4835" width="11.42578125" style="80"/>
    <col min="4836" max="4836" width="16.28515625" style="80" customWidth="1"/>
    <col min="4837" max="4837" width="19.7109375" style="80" customWidth="1"/>
    <col min="4838" max="4838" width="33.42578125" style="80" customWidth="1"/>
    <col min="4839" max="4839" width="25" style="80" customWidth="1"/>
    <col min="4840" max="4841" width="9.42578125" style="80" customWidth="1"/>
    <col min="4842" max="4842" width="25.7109375" style="80" customWidth="1"/>
    <col min="4843" max="4843" width="36.7109375" style="80" customWidth="1"/>
    <col min="4844" max="4844" width="50.7109375" style="80" customWidth="1"/>
    <col min="4845" max="4845" width="34.140625" style="80" customWidth="1"/>
    <col min="4846" max="4846" width="10.28515625" style="80" customWidth="1"/>
    <col min="4847" max="4847" width="11.5703125" style="80" customWidth="1"/>
    <col min="4848" max="4848" width="8.7109375" style="80" customWidth="1"/>
    <col min="4849" max="4849" width="7.7109375" style="80" customWidth="1"/>
    <col min="4850" max="4850" width="9" style="80" customWidth="1"/>
    <col min="4851" max="4851" width="10.28515625" style="80" customWidth="1"/>
    <col min="4852" max="4852" width="5" style="80" customWidth="1"/>
    <col min="4853" max="4853" width="11" style="80" customWidth="1"/>
    <col min="4854" max="4854" width="5.140625" style="80" bestFit="1" customWidth="1"/>
    <col min="4855" max="4855" width="10.85546875" style="80" customWidth="1"/>
    <col min="4856" max="4856" width="5.28515625" style="80" customWidth="1"/>
    <col min="4857" max="4857" width="10.7109375" style="80" customWidth="1"/>
    <col min="4858" max="4858" width="4.7109375" style="80" bestFit="1" customWidth="1"/>
    <col min="4859" max="4859" width="10.7109375" style="80" customWidth="1"/>
    <col min="4860" max="4860" width="8.28515625" style="80" customWidth="1"/>
    <col min="4861" max="4861" width="10.7109375" style="80" customWidth="1"/>
    <col min="4862" max="4862" width="19" style="80" customWidth="1"/>
    <col min="4863" max="4863" width="9.140625" style="80" customWidth="1"/>
    <col min="4864" max="4864" width="71.140625" style="80" customWidth="1"/>
    <col min="4865" max="4865" width="17.7109375" style="80" customWidth="1"/>
    <col min="4866" max="4866" width="75.85546875" style="80" customWidth="1"/>
    <col min="4867" max="4868" width="11.42578125" style="80"/>
    <col min="4869" max="4869" width="32.42578125" style="80" customWidth="1"/>
    <col min="4870" max="4870" width="33.7109375" style="80" customWidth="1"/>
    <col min="4871" max="4871" width="30.7109375" style="80" customWidth="1"/>
    <col min="4872" max="5091" width="11.42578125" style="80"/>
    <col min="5092" max="5092" width="16.28515625" style="80" customWidth="1"/>
    <col min="5093" max="5093" width="19.7109375" style="80" customWidth="1"/>
    <col min="5094" max="5094" width="33.42578125" style="80" customWidth="1"/>
    <col min="5095" max="5095" width="25" style="80" customWidth="1"/>
    <col min="5096" max="5097" width="9.42578125" style="80" customWidth="1"/>
    <col min="5098" max="5098" width="25.7109375" style="80" customWidth="1"/>
    <col min="5099" max="5099" width="36.7109375" style="80" customWidth="1"/>
    <col min="5100" max="5100" width="50.7109375" style="80" customWidth="1"/>
    <col min="5101" max="5101" width="34.140625" style="80" customWidth="1"/>
    <col min="5102" max="5102" width="10.28515625" style="80" customWidth="1"/>
    <col min="5103" max="5103" width="11.5703125" style="80" customWidth="1"/>
    <col min="5104" max="5104" width="8.7109375" style="80" customWidth="1"/>
    <col min="5105" max="5105" width="7.7109375" style="80" customWidth="1"/>
    <col min="5106" max="5106" width="9" style="80" customWidth="1"/>
    <col min="5107" max="5107" width="10.28515625" style="80" customWidth="1"/>
    <col min="5108" max="5108" width="5" style="80" customWidth="1"/>
    <col min="5109" max="5109" width="11" style="80" customWidth="1"/>
    <col min="5110" max="5110" width="5.140625" style="80" bestFit="1" customWidth="1"/>
    <col min="5111" max="5111" width="10.85546875" style="80" customWidth="1"/>
    <col min="5112" max="5112" width="5.28515625" style="80" customWidth="1"/>
    <col min="5113" max="5113" width="10.7109375" style="80" customWidth="1"/>
    <col min="5114" max="5114" width="4.7109375" style="80" bestFit="1" customWidth="1"/>
    <col min="5115" max="5115" width="10.7109375" style="80" customWidth="1"/>
    <col min="5116" max="5116" width="8.28515625" style="80" customWidth="1"/>
    <col min="5117" max="5117" width="10.7109375" style="80" customWidth="1"/>
    <col min="5118" max="5118" width="19" style="80" customWidth="1"/>
    <col min="5119" max="5119" width="9.140625" style="80" customWidth="1"/>
    <col min="5120" max="5120" width="71.140625" style="80" customWidth="1"/>
    <col min="5121" max="5121" width="17.7109375" style="80" customWidth="1"/>
    <col min="5122" max="5122" width="75.85546875" style="80" customWidth="1"/>
    <col min="5123" max="5124" width="11.42578125" style="80"/>
    <col min="5125" max="5125" width="32.42578125" style="80" customWidth="1"/>
    <col min="5126" max="5126" width="33.7109375" style="80" customWidth="1"/>
    <col min="5127" max="5127" width="30.7109375" style="80" customWidth="1"/>
    <col min="5128" max="5347" width="11.42578125" style="80"/>
    <col min="5348" max="5348" width="16.28515625" style="80" customWidth="1"/>
    <col min="5349" max="5349" width="19.7109375" style="80" customWidth="1"/>
    <col min="5350" max="5350" width="33.42578125" style="80" customWidth="1"/>
    <col min="5351" max="5351" width="25" style="80" customWidth="1"/>
    <col min="5352" max="5353" width="9.42578125" style="80" customWidth="1"/>
    <col min="5354" max="5354" width="25.7109375" style="80" customWidth="1"/>
    <col min="5355" max="5355" width="36.7109375" style="80" customWidth="1"/>
    <col min="5356" max="5356" width="50.7109375" style="80" customWidth="1"/>
    <col min="5357" max="5357" width="34.140625" style="80" customWidth="1"/>
    <col min="5358" max="5358" width="10.28515625" style="80" customWidth="1"/>
    <col min="5359" max="5359" width="11.5703125" style="80" customWidth="1"/>
    <col min="5360" max="5360" width="8.7109375" style="80" customWidth="1"/>
    <col min="5361" max="5361" width="7.7109375" style="80" customWidth="1"/>
    <col min="5362" max="5362" width="9" style="80" customWidth="1"/>
    <col min="5363" max="5363" width="10.28515625" style="80" customWidth="1"/>
    <col min="5364" max="5364" width="5" style="80" customWidth="1"/>
    <col min="5365" max="5365" width="11" style="80" customWidth="1"/>
    <col min="5366" max="5366" width="5.140625" style="80" bestFit="1" customWidth="1"/>
    <col min="5367" max="5367" width="10.85546875" style="80" customWidth="1"/>
    <col min="5368" max="5368" width="5.28515625" style="80" customWidth="1"/>
    <col min="5369" max="5369" width="10.7109375" style="80" customWidth="1"/>
    <col min="5370" max="5370" width="4.7109375" style="80" bestFit="1" customWidth="1"/>
    <col min="5371" max="5371" width="10.7109375" style="80" customWidth="1"/>
    <col min="5372" max="5372" width="8.28515625" style="80" customWidth="1"/>
    <col min="5373" max="5373" width="10.7109375" style="80" customWidth="1"/>
    <col min="5374" max="5374" width="19" style="80" customWidth="1"/>
    <col min="5375" max="5375" width="9.140625" style="80" customWidth="1"/>
    <col min="5376" max="5376" width="71.140625" style="80" customWidth="1"/>
    <col min="5377" max="5377" width="17.7109375" style="80" customWidth="1"/>
    <col min="5378" max="5378" width="75.85546875" style="80" customWidth="1"/>
    <col min="5379" max="5380" width="11.42578125" style="80"/>
    <col min="5381" max="5381" width="32.42578125" style="80" customWidth="1"/>
    <col min="5382" max="5382" width="33.7109375" style="80" customWidth="1"/>
    <col min="5383" max="5383" width="30.7109375" style="80" customWidth="1"/>
    <col min="5384" max="5603" width="11.42578125" style="80"/>
    <col min="5604" max="5604" width="16.28515625" style="80" customWidth="1"/>
    <col min="5605" max="5605" width="19.7109375" style="80" customWidth="1"/>
    <col min="5606" max="5606" width="33.42578125" style="80" customWidth="1"/>
    <col min="5607" max="5607" width="25" style="80" customWidth="1"/>
    <col min="5608" max="5609" width="9.42578125" style="80" customWidth="1"/>
    <col min="5610" max="5610" width="25.7109375" style="80" customWidth="1"/>
    <col min="5611" max="5611" width="36.7109375" style="80" customWidth="1"/>
    <col min="5612" max="5612" width="50.7109375" style="80" customWidth="1"/>
    <col min="5613" max="5613" width="34.140625" style="80" customWidth="1"/>
    <col min="5614" max="5614" width="10.28515625" style="80" customWidth="1"/>
    <col min="5615" max="5615" width="11.5703125" style="80" customWidth="1"/>
    <col min="5616" max="5616" width="8.7109375" style="80" customWidth="1"/>
    <col min="5617" max="5617" width="7.7109375" style="80" customWidth="1"/>
    <col min="5618" max="5618" width="9" style="80" customWidth="1"/>
    <col min="5619" max="5619" width="10.28515625" style="80" customWidth="1"/>
    <col min="5620" max="5620" width="5" style="80" customWidth="1"/>
    <col min="5621" max="5621" width="11" style="80" customWidth="1"/>
    <col min="5622" max="5622" width="5.140625" style="80" bestFit="1" customWidth="1"/>
    <col min="5623" max="5623" width="10.85546875" style="80" customWidth="1"/>
    <col min="5624" max="5624" width="5.28515625" style="80" customWidth="1"/>
    <col min="5625" max="5625" width="10.7109375" style="80" customWidth="1"/>
    <col min="5626" max="5626" width="4.7109375" style="80" bestFit="1" customWidth="1"/>
    <col min="5627" max="5627" width="10.7109375" style="80" customWidth="1"/>
    <col min="5628" max="5628" width="8.28515625" style="80" customWidth="1"/>
    <col min="5629" max="5629" width="10.7109375" style="80" customWidth="1"/>
    <col min="5630" max="5630" width="19" style="80" customWidth="1"/>
    <col min="5631" max="5631" width="9.140625" style="80" customWidth="1"/>
    <col min="5632" max="5632" width="71.140625" style="80" customWidth="1"/>
    <col min="5633" max="5633" width="17.7109375" style="80" customWidth="1"/>
    <col min="5634" max="5634" width="75.85546875" style="80" customWidth="1"/>
    <col min="5635" max="5636" width="11.42578125" style="80"/>
    <col min="5637" max="5637" width="32.42578125" style="80" customWidth="1"/>
    <col min="5638" max="5638" width="33.7109375" style="80" customWidth="1"/>
    <col min="5639" max="5639" width="30.7109375" style="80" customWidth="1"/>
    <col min="5640" max="5859" width="11.42578125" style="80"/>
    <col min="5860" max="5860" width="16.28515625" style="80" customWidth="1"/>
    <col min="5861" max="5861" width="19.7109375" style="80" customWidth="1"/>
    <col min="5862" max="5862" width="33.42578125" style="80" customWidth="1"/>
    <col min="5863" max="5863" width="25" style="80" customWidth="1"/>
    <col min="5864" max="5865" width="9.42578125" style="80" customWidth="1"/>
    <col min="5866" max="5866" width="25.7109375" style="80" customWidth="1"/>
    <col min="5867" max="5867" width="36.7109375" style="80" customWidth="1"/>
    <col min="5868" max="5868" width="50.7109375" style="80" customWidth="1"/>
    <col min="5869" max="5869" width="34.140625" style="80" customWidth="1"/>
    <col min="5870" max="5870" width="10.28515625" style="80" customWidth="1"/>
    <col min="5871" max="5871" width="11.5703125" style="80" customWidth="1"/>
    <col min="5872" max="5872" width="8.7109375" style="80" customWidth="1"/>
    <col min="5873" max="5873" width="7.7109375" style="80" customWidth="1"/>
    <col min="5874" max="5874" width="9" style="80" customWidth="1"/>
    <col min="5875" max="5875" width="10.28515625" style="80" customWidth="1"/>
    <col min="5876" max="5876" width="5" style="80" customWidth="1"/>
    <col min="5877" max="5877" width="11" style="80" customWidth="1"/>
    <col min="5878" max="5878" width="5.140625" style="80" bestFit="1" customWidth="1"/>
    <col min="5879" max="5879" width="10.85546875" style="80" customWidth="1"/>
    <col min="5880" max="5880" width="5.28515625" style="80" customWidth="1"/>
    <col min="5881" max="5881" width="10.7109375" style="80" customWidth="1"/>
    <col min="5882" max="5882" width="4.7109375" style="80" bestFit="1" customWidth="1"/>
    <col min="5883" max="5883" width="10.7109375" style="80" customWidth="1"/>
    <col min="5884" max="5884" width="8.28515625" style="80" customWidth="1"/>
    <col min="5885" max="5885" width="10.7109375" style="80" customWidth="1"/>
    <col min="5886" max="5886" width="19" style="80" customWidth="1"/>
    <col min="5887" max="5887" width="9.140625" style="80" customWidth="1"/>
    <col min="5888" max="5888" width="71.140625" style="80" customWidth="1"/>
    <col min="5889" max="5889" width="17.7109375" style="80" customWidth="1"/>
    <col min="5890" max="5890" width="75.85546875" style="80" customWidth="1"/>
    <col min="5891" max="5892" width="11.42578125" style="80"/>
    <col min="5893" max="5893" width="32.42578125" style="80" customWidth="1"/>
    <col min="5894" max="5894" width="33.7109375" style="80" customWidth="1"/>
    <col min="5895" max="5895" width="30.7109375" style="80" customWidth="1"/>
    <col min="5896" max="6115" width="11.42578125" style="80"/>
    <col min="6116" max="6116" width="16.28515625" style="80" customWidth="1"/>
    <col min="6117" max="6117" width="19.7109375" style="80" customWidth="1"/>
    <col min="6118" max="6118" width="33.42578125" style="80" customWidth="1"/>
    <col min="6119" max="6119" width="25" style="80" customWidth="1"/>
    <col min="6120" max="6121" width="9.42578125" style="80" customWidth="1"/>
    <col min="6122" max="6122" width="25.7109375" style="80" customWidth="1"/>
    <col min="6123" max="6123" width="36.7109375" style="80" customWidth="1"/>
    <col min="6124" max="6124" width="50.7109375" style="80" customWidth="1"/>
    <col min="6125" max="6125" width="34.140625" style="80" customWidth="1"/>
    <col min="6126" max="6126" width="10.28515625" style="80" customWidth="1"/>
    <col min="6127" max="6127" width="11.5703125" style="80" customWidth="1"/>
    <col min="6128" max="6128" width="8.7109375" style="80" customWidth="1"/>
    <col min="6129" max="6129" width="7.7109375" style="80" customWidth="1"/>
    <col min="6130" max="6130" width="9" style="80" customWidth="1"/>
    <col min="6131" max="6131" width="10.28515625" style="80" customWidth="1"/>
    <col min="6132" max="6132" width="5" style="80" customWidth="1"/>
    <col min="6133" max="6133" width="11" style="80" customWidth="1"/>
    <col min="6134" max="6134" width="5.140625" style="80" bestFit="1" customWidth="1"/>
    <col min="6135" max="6135" width="10.85546875" style="80" customWidth="1"/>
    <col min="6136" max="6136" width="5.28515625" style="80" customWidth="1"/>
    <col min="6137" max="6137" width="10.7109375" style="80" customWidth="1"/>
    <col min="6138" max="6138" width="4.7109375" style="80" bestFit="1" customWidth="1"/>
    <col min="6139" max="6139" width="10.7109375" style="80" customWidth="1"/>
    <col min="6140" max="6140" width="8.28515625" style="80" customWidth="1"/>
    <col min="6141" max="6141" width="10.7109375" style="80" customWidth="1"/>
    <col min="6142" max="6142" width="19" style="80" customWidth="1"/>
    <col min="6143" max="6143" width="9.140625" style="80" customWidth="1"/>
    <col min="6144" max="6144" width="71.140625" style="80" customWidth="1"/>
    <col min="6145" max="6145" width="17.7109375" style="80" customWidth="1"/>
    <col min="6146" max="6146" width="75.85546875" style="80" customWidth="1"/>
    <col min="6147" max="6148" width="11.42578125" style="80"/>
    <col min="6149" max="6149" width="32.42578125" style="80" customWidth="1"/>
    <col min="6150" max="6150" width="33.7109375" style="80" customWidth="1"/>
    <col min="6151" max="6151" width="30.7109375" style="80" customWidth="1"/>
    <col min="6152" max="6371" width="11.42578125" style="80"/>
    <col min="6372" max="6372" width="16.28515625" style="80" customWidth="1"/>
    <col min="6373" max="6373" width="19.7109375" style="80" customWidth="1"/>
    <col min="6374" max="6374" width="33.42578125" style="80" customWidth="1"/>
    <col min="6375" max="6375" width="25" style="80" customWidth="1"/>
    <col min="6376" max="6377" width="9.42578125" style="80" customWidth="1"/>
    <col min="6378" max="6378" width="25.7109375" style="80" customWidth="1"/>
    <col min="6379" max="6379" width="36.7109375" style="80" customWidth="1"/>
    <col min="6380" max="6380" width="50.7109375" style="80" customWidth="1"/>
    <col min="6381" max="6381" width="34.140625" style="80" customWidth="1"/>
    <col min="6382" max="6382" width="10.28515625" style="80" customWidth="1"/>
    <col min="6383" max="6383" width="11.5703125" style="80" customWidth="1"/>
    <col min="6384" max="6384" width="8.7109375" style="80" customWidth="1"/>
    <col min="6385" max="6385" width="7.7109375" style="80" customWidth="1"/>
    <col min="6386" max="6386" width="9" style="80" customWidth="1"/>
    <col min="6387" max="6387" width="10.28515625" style="80" customWidth="1"/>
    <col min="6388" max="6388" width="5" style="80" customWidth="1"/>
    <col min="6389" max="6389" width="11" style="80" customWidth="1"/>
    <col min="6390" max="6390" width="5.140625" style="80" bestFit="1" customWidth="1"/>
    <col min="6391" max="6391" width="10.85546875" style="80" customWidth="1"/>
    <col min="6392" max="6392" width="5.28515625" style="80" customWidth="1"/>
    <col min="6393" max="6393" width="10.7109375" style="80" customWidth="1"/>
    <col min="6394" max="6394" width="4.7109375" style="80" bestFit="1" customWidth="1"/>
    <col min="6395" max="6395" width="10.7109375" style="80" customWidth="1"/>
    <col min="6396" max="6396" width="8.28515625" style="80" customWidth="1"/>
    <col min="6397" max="6397" width="10.7109375" style="80" customWidth="1"/>
    <col min="6398" max="6398" width="19" style="80" customWidth="1"/>
    <col min="6399" max="6399" width="9.140625" style="80" customWidth="1"/>
    <col min="6400" max="6400" width="71.140625" style="80" customWidth="1"/>
    <col min="6401" max="6401" width="17.7109375" style="80" customWidth="1"/>
    <col min="6402" max="6402" width="75.85546875" style="80" customWidth="1"/>
    <col min="6403" max="6404" width="11.42578125" style="80"/>
    <col min="6405" max="6405" width="32.42578125" style="80" customWidth="1"/>
    <col min="6406" max="6406" width="33.7109375" style="80" customWidth="1"/>
    <col min="6407" max="6407" width="30.7109375" style="80" customWidth="1"/>
    <col min="6408" max="6627" width="11.42578125" style="80"/>
    <col min="6628" max="6628" width="16.28515625" style="80" customWidth="1"/>
    <col min="6629" max="6629" width="19.7109375" style="80" customWidth="1"/>
    <col min="6630" max="6630" width="33.42578125" style="80" customWidth="1"/>
    <col min="6631" max="6631" width="25" style="80" customWidth="1"/>
    <col min="6632" max="6633" width="9.42578125" style="80" customWidth="1"/>
    <col min="6634" max="6634" width="25.7109375" style="80" customWidth="1"/>
    <col min="6635" max="6635" width="36.7109375" style="80" customWidth="1"/>
    <col min="6636" max="6636" width="50.7109375" style="80" customWidth="1"/>
    <col min="6637" max="6637" width="34.140625" style="80" customWidth="1"/>
    <col min="6638" max="6638" width="10.28515625" style="80" customWidth="1"/>
    <col min="6639" max="6639" width="11.5703125" style="80" customWidth="1"/>
    <col min="6640" max="6640" width="8.7109375" style="80" customWidth="1"/>
    <col min="6641" max="6641" width="7.7109375" style="80" customWidth="1"/>
    <col min="6642" max="6642" width="9" style="80" customWidth="1"/>
    <col min="6643" max="6643" width="10.28515625" style="80" customWidth="1"/>
    <col min="6644" max="6644" width="5" style="80" customWidth="1"/>
    <col min="6645" max="6645" width="11" style="80" customWidth="1"/>
    <col min="6646" max="6646" width="5.140625" style="80" bestFit="1" customWidth="1"/>
    <col min="6647" max="6647" width="10.85546875" style="80" customWidth="1"/>
    <col min="6648" max="6648" width="5.28515625" style="80" customWidth="1"/>
    <col min="6649" max="6649" width="10.7109375" style="80" customWidth="1"/>
    <col min="6650" max="6650" width="4.7109375" style="80" bestFit="1" customWidth="1"/>
    <col min="6651" max="6651" width="10.7109375" style="80" customWidth="1"/>
    <col min="6652" max="6652" width="8.28515625" style="80" customWidth="1"/>
    <col min="6653" max="6653" width="10.7109375" style="80" customWidth="1"/>
    <col min="6654" max="6654" width="19" style="80" customWidth="1"/>
    <col min="6655" max="6655" width="9.140625" style="80" customWidth="1"/>
    <col min="6656" max="6656" width="71.140625" style="80" customWidth="1"/>
    <col min="6657" max="6657" width="17.7109375" style="80" customWidth="1"/>
    <col min="6658" max="6658" width="75.85546875" style="80" customWidth="1"/>
    <col min="6659" max="6660" width="11.42578125" style="80"/>
    <col min="6661" max="6661" width="32.42578125" style="80" customWidth="1"/>
    <col min="6662" max="6662" width="33.7109375" style="80" customWidth="1"/>
    <col min="6663" max="6663" width="30.7109375" style="80" customWidth="1"/>
    <col min="6664" max="6883" width="11.42578125" style="80"/>
    <col min="6884" max="6884" width="16.28515625" style="80" customWidth="1"/>
    <col min="6885" max="6885" width="19.7109375" style="80" customWidth="1"/>
    <col min="6886" max="6886" width="33.42578125" style="80" customWidth="1"/>
    <col min="6887" max="6887" width="25" style="80" customWidth="1"/>
    <col min="6888" max="6889" width="9.42578125" style="80" customWidth="1"/>
    <col min="6890" max="6890" width="25.7109375" style="80" customWidth="1"/>
    <col min="6891" max="6891" width="36.7109375" style="80" customWidth="1"/>
    <col min="6892" max="6892" width="50.7109375" style="80" customWidth="1"/>
    <col min="6893" max="6893" width="34.140625" style="80" customWidth="1"/>
    <col min="6894" max="6894" width="10.28515625" style="80" customWidth="1"/>
    <col min="6895" max="6895" width="11.5703125" style="80" customWidth="1"/>
    <col min="6896" max="6896" width="8.7109375" style="80" customWidth="1"/>
    <col min="6897" max="6897" width="7.7109375" style="80" customWidth="1"/>
    <col min="6898" max="6898" width="9" style="80" customWidth="1"/>
    <col min="6899" max="6899" width="10.28515625" style="80" customWidth="1"/>
    <col min="6900" max="6900" width="5" style="80" customWidth="1"/>
    <col min="6901" max="6901" width="11" style="80" customWidth="1"/>
    <col min="6902" max="6902" width="5.140625" style="80" bestFit="1" customWidth="1"/>
    <col min="6903" max="6903" width="10.85546875" style="80" customWidth="1"/>
    <col min="6904" max="6904" width="5.28515625" style="80" customWidth="1"/>
    <col min="6905" max="6905" width="10.7109375" style="80" customWidth="1"/>
    <col min="6906" max="6906" width="4.7109375" style="80" bestFit="1" customWidth="1"/>
    <col min="6907" max="6907" width="10.7109375" style="80" customWidth="1"/>
    <col min="6908" max="6908" width="8.28515625" style="80" customWidth="1"/>
    <col min="6909" max="6909" width="10.7109375" style="80" customWidth="1"/>
    <col min="6910" max="6910" width="19" style="80" customWidth="1"/>
    <col min="6911" max="6911" width="9.140625" style="80" customWidth="1"/>
    <col min="6912" max="6912" width="71.140625" style="80" customWidth="1"/>
    <col min="6913" max="6913" width="17.7109375" style="80" customWidth="1"/>
    <col min="6914" max="6914" width="75.85546875" style="80" customWidth="1"/>
    <col min="6915" max="6916" width="11.42578125" style="80"/>
    <col min="6917" max="6917" width="32.42578125" style="80" customWidth="1"/>
    <col min="6918" max="6918" width="33.7109375" style="80" customWidth="1"/>
    <col min="6919" max="6919" width="30.7109375" style="80" customWidth="1"/>
    <col min="6920" max="7139" width="11.42578125" style="80"/>
    <col min="7140" max="7140" width="16.28515625" style="80" customWidth="1"/>
    <col min="7141" max="7141" width="19.7109375" style="80" customWidth="1"/>
    <col min="7142" max="7142" width="33.42578125" style="80" customWidth="1"/>
    <col min="7143" max="7143" width="25" style="80" customWidth="1"/>
    <col min="7144" max="7145" width="9.42578125" style="80" customWidth="1"/>
    <col min="7146" max="7146" width="25.7109375" style="80" customWidth="1"/>
    <col min="7147" max="7147" width="36.7109375" style="80" customWidth="1"/>
    <col min="7148" max="7148" width="50.7109375" style="80" customWidth="1"/>
    <col min="7149" max="7149" width="34.140625" style="80" customWidth="1"/>
    <col min="7150" max="7150" width="10.28515625" style="80" customWidth="1"/>
    <col min="7151" max="7151" width="11.5703125" style="80" customWidth="1"/>
    <col min="7152" max="7152" width="8.7109375" style="80" customWidth="1"/>
    <col min="7153" max="7153" width="7.7109375" style="80" customWidth="1"/>
    <col min="7154" max="7154" width="9" style="80" customWidth="1"/>
    <col min="7155" max="7155" width="10.28515625" style="80" customWidth="1"/>
    <col min="7156" max="7156" width="5" style="80" customWidth="1"/>
    <col min="7157" max="7157" width="11" style="80" customWidth="1"/>
    <col min="7158" max="7158" width="5.140625" style="80" bestFit="1" customWidth="1"/>
    <col min="7159" max="7159" width="10.85546875" style="80" customWidth="1"/>
    <col min="7160" max="7160" width="5.28515625" style="80" customWidth="1"/>
    <col min="7161" max="7161" width="10.7109375" style="80" customWidth="1"/>
    <col min="7162" max="7162" width="4.7109375" style="80" bestFit="1" customWidth="1"/>
    <col min="7163" max="7163" width="10.7109375" style="80" customWidth="1"/>
    <col min="7164" max="7164" width="8.28515625" style="80" customWidth="1"/>
    <col min="7165" max="7165" width="10.7109375" style="80" customWidth="1"/>
    <col min="7166" max="7166" width="19" style="80" customWidth="1"/>
    <col min="7167" max="7167" width="9.140625" style="80" customWidth="1"/>
    <col min="7168" max="7168" width="71.140625" style="80" customWidth="1"/>
    <col min="7169" max="7169" width="17.7109375" style="80" customWidth="1"/>
    <col min="7170" max="7170" width="75.85546875" style="80" customWidth="1"/>
    <col min="7171" max="7172" width="11.42578125" style="80"/>
    <col min="7173" max="7173" width="32.42578125" style="80" customWidth="1"/>
    <col min="7174" max="7174" width="33.7109375" style="80" customWidth="1"/>
    <col min="7175" max="7175" width="30.7109375" style="80" customWidth="1"/>
    <col min="7176" max="7395" width="11.42578125" style="80"/>
    <col min="7396" max="7396" width="16.28515625" style="80" customWidth="1"/>
    <col min="7397" max="7397" width="19.7109375" style="80" customWidth="1"/>
    <col min="7398" max="7398" width="33.42578125" style="80" customWidth="1"/>
    <col min="7399" max="7399" width="25" style="80" customWidth="1"/>
    <col min="7400" max="7401" width="9.42578125" style="80" customWidth="1"/>
    <col min="7402" max="7402" width="25.7109375" style="80" customWidth="1"/>
    <col min="7403" max="7403" width="36.7109375" style="80" customWidth="1"/>
    <col min="7404" max="7404" width="50.7109375" style="80" customWidth="1"/>
    <col min="7405" max="7405" width="34.140625" style="80" customWidth="1"/>
    <col min="7406" max="7406" width="10.28515625" style="80" customWidth="1"/>
    <col min="7407" max="7407" width="11.5703125" style="80" customWidth="1"/>
    <col min="7408" max="7408" width="8.7109375" style="80" customWidth="1"/>
    <col min="7409" max="7409" width="7.7109375" style="80" customWidth="1"/>
    <col min="7410" max="7410" width="9" style="80" customWidth="1"/>
    <col min="7411" max="7411" width="10.28515625" style="80" customWidth="1"/>
    <col min="7412" max="7412" width="5" style="80" customWidth="1"/>
    <col min="7413" max="7413" width="11" style="80" customWidth="1"/>
    <col min="7414" max="7414" width="5.140625" style="80" bestFit="1" customWidth="1"/>
    <col min="7415" max="7415" width="10.85546875" style="80" customWidth="1"/>
    <col min="7416" max="7416" width="5.28515625" style="80" customWidth="1"/>
    <col min="7417" max="7417" width="10.7109375" style="80" customWidth="1"/>
    <col min="7418" max="7418" width="4.7109375" style="80" bestFit="1" customWidth="1"/>
    <col min="7419" max="7419" width="10.7109375" style="80" customWidth="1"/>
    <col min="7420" max="7420" width="8.28515625" style="80" customWidth="1"/>
    <col min="7421" max="7421" width="10.7109375" style="80" customWidth="1"/>
    <col min="7422" max="7422" width="19" style="80" customWidth="1"/>
    <col min="7423" max="7423" width="9.140625" style="80" customWidth="1"/>
    <col min="7424" max="7424" width="71.140625" style="80" customWidth="1"/>
    <col min="7425" max="7425" width="17.7109375" style="80" customWidth="1"/>
    <col min="7426" max="7426" width="75.85546875" style="80" customWidth="1"/>
    <col min="7427" max="7428" width="11.42578125" style="80"/>
    <col min="7429" max="7429" width="32.42578125" style="80" customWidth="1"/>
    <col min="7430" max="7430" width="33.7109375" style="80" customWidth="1"/>
    <col min="7431" max="7431" width="30.7109375" style="80" customWidth="1"/>
    <col min="7432" max="7651" width="11.42578125" style="80"/>
    <col min="7652" max="7652" width="16.28515625" style="80" customWidth="1"/>
    <col min="7653" max="7653" width="19.7109375" style="80" customWidth="1"/>
    <col min="7654" max="7654" width="33.42578125" style="80" customWidth="1"/>
    <col min="7655" max="7655" width="25" style="80" customWidth="1"/>
    <col min="7656" max="7657" width="9.42578125" style="80" customWidth="1"/>
    <col min="7658" max="7658" width="25.7109375" style="80" customWidth="1"/>
    <col min="7659" max="7659" width="36.7109375" style="80" customWidth="1"/>
    <col min="7660" max="7660" width="50.7109375" style="80" customWidth="1"/>
    <col min="7661" max="7661" width="34.140625" style="80" customWidth="1"/>
    <col min="7662" max="7662" width="10.28515625" style="80" customWidth="1"/>
    <col min="7663" max="7663" width="11.5703125" style="80" customWidth="1"/>
    <col min="7664" max="7664" width="8.7109375" style="80" customWidth="1"/>
    <col min="7665" max="7665" width="7.7109375" style="80" customWidth="1"/>
    <col min="7666" max="7666" width="9" style="80" customWidth="1"/>
    <col min="7667" max="7667" width="10.28515625" style="80" customWidth="1"/>
    <col min="7668" max="7668" width="5" style="80" customWidth="1"/>
    <col min="7669" max="7669" width="11" style="80" customWidth="1"/>
    <col min="7670" max="7670" width="5.140625" style="80" bestFit="1" customWidth="1"/>
    <col min="7671" max="7671" width="10.85546875" style="80" customWidth="1"/>
    <col min="7672" max="7672" width="5.28515625" style="80" customWidth="1"/>
    <col min="7673" max="7673" width="10.7109375" style="80" customWidth="1"/>
    <col min="7674" max="7674" width="4.7109375" style="80" bestFit="1" customWidth="1"/>
    <col min="7675" max="7675" width="10.7109375" style="80" customWidth="1"/>
    <col min="7676" max="7676" width="8.28515625" style="80" customWidth="1"/>
    <col min="7677" max="7677" width="10.7109375" style="80" customWidth="1"/>
    <col min="7678" max="7678" width="19" style="80" customWidth="1"/>
    <col min="7679" max="7679" width="9.140625" style="80" customWidth="1"/>
    <col min="7680" max="7680" width="71.140625" style="80" customWidth="1"/>
    <col min="7681" max="7681" width="17.7109375" style="80" customWidth="1"/>
    <col min="7682" max="7682" width="75.85546875" style="80" customWidth="1"/>
    <col min="7683" max="7684" width="11.42578125" style="80"/>
    <col min="7685" max="7685" width="32.42578125" style="80" customWidth="1"/>
    <col min="7686" max="7686" width="33.7109375" style="80" customWidth="1"/>
    <col min="7687" max="7687" width="30.7109375" style="80" customWidth="1"/>
    <col min="7688" max="7907" width="11.42578125" style="80"/>
    <col min="7908" max="7908" width="16.28515625" style="80" customWidth="1"/>
    <col min="7909" max="7909" width="19.7109375" style="80" customWidth="1"/>
    <col min="7910" max="7910" width="33.42578125" style="80" customWidth="1"/>
    <col min="7911" max="7911" width="25" style="80" customWidth="1"/>
    <col min="7912" max="7913" width="9.42578125" style="80" customWidth="1"/>
    <col min="7914" max="7914" width="25.7109375" style="80" customWidth="1"/>
    <col min="7915" max="7915" width="36.7109375" style="80" customWidth="1"/>
    <col min="7916" max="7916" width="50.7109375" style="80" customWidth="1"/>
    <col min="7917" max="7917" width="34.140625" style="80" customWidth="1"/>
    <col min="7918" max="7918" width="10.28515625" style="80" customWidth="1"/>
    <col min="7919" max="7919" width="11.5703125" style="80" customWidth="1"/>
    <col min="7920" max="7920" width="8.7109375" style="80" customWidth="1"/>
    <col min="7921" max="7921" width="7.7109375" style="80" customWidth="1"/>
    <col min="7922" max="7922" width="9" style="80" customWidth="1"/>
    <col min="7923" max="7923" width="10.28515625" style="80" customWidth="1"/>
    <col min="7924" max="7924" width="5" style="80" customWidth="1"/>
    <col min="7925" max="7925" width="11" style="80" customWidth="1"/>
    <col min="7926" max="7926" width="5.140625" style="80" bestFit="1" customWidth="1"/>
    <col min="7927" max="7927" width="10.85546875" style="80" customWidth="1"/>
    <col min="7928" max="7928" width="5.28515625" style="80" customWidth="1"/>
    <col min="7929" max="7929" width="10.7109375" style="80" customWidth="1"/>
    <col min="7930" max="7930" width="4.7109375" style="80" bestFit="1" customWidth="1"/>
    <col min="7931" max="7931" width="10.7109375" style="80" customWidth="1"/>
    <col min="7932" max="7932" width="8.28515625" style="80" customWidth="1"/>
    <col min="7933" max="7933" width="10.7109375" style="80" customWidth="1"/>
    <col min="7934" max="7934" width="19" style="80" customWidth="1"/>
    <col min="7935" max="7935" width="9.140625" style="80" customWidth="1"/>
    <col min="7936" max="7936" width="71.140625" style="80" customWidth="1"/>
    <col min="7937" max="7937" width="17.7109375" style="80" customWidth="1"/>
    <col min="7938" max="7938" width="75.85546875" style="80" customWidth="1"/>
    <col min="7939" max="7940" width="11.42578125" style="80"/>
    <col min="7941" max="7941" width="32.42578125" style="80" customWidth="1"/>
    <col min="7942" max="7942" width="33.7109375" style="80" customWidth="1"/>
    <col min="7943" max="7943" width="30.7109375" style="80" customWidth="1"/>
    <col min="7944" max="8163" width="11.42578125" style="80"/>
    <col min="8164" max="8164" width="16.28515625" style="80" customWidth="1"/>
    <col min="8165" max="8165" width="19.7109375" style="80" customWidth="1"/>
    <col min="8166" max="8166" width="33.42578125" style="80" customWidth="1"/>
    <col min="8167" max="8167" width="25" style="80" customWidth="1"/>
    <col min="8168" max="8169" width="9.42578125" style="80" customWidth="1"/>
    <col min="8170" max="8170" width="25.7109375" style="80" customWidth="1"/>
    <col min="8171" max="8171" width="36.7109375" style="80" customWidth="1"/>
    <col min="8172" max="8172" width="50.7109375" style="80" customWidth="1"/>
    <col min="8173" max="8173" width="34.140625" style="80" customWidth="1"/>
    <col min="8174" max="8174" width="10.28515625" style="80" customWidth="1"/>
    <col min="8175" max="8175" width="11.5703125" style="80" customWidth="1"/>
    <col min="8176" max="8176" width="8.7109375" style="80" customWidth="1"/>
    <col min="8177" max="8177" width="7.7109375" style="80" customWidth="1"/>
    <col min="8178" max="8178" width="9" style="80" customWidth="1"/>
    <col min="8179" max="8179" width="10.28515625" style="80" customWidth="1"/>
    <col min="8180" max="8180" width="5" style="80" customWidth="1"/>
    <col min="8181" max="8181" width="11" style="80" customWidth="1"/>
    <col min="8182" max="8182" width="5.140625" style="80" bestFit="1" customWidth="1"/>
    <col min="8183" max="8183" width="10.85546875" style="80" customWidth="1"/>
    <col min="8184" max="8184" width="5.28515625" style="80" customWidth="1"/>
    <col min="8185" max="8185" width="10.7109375" style="80" customWidth="1"/>
    <col min="8186" max="8186" width="4.7109375" style="80" bestFit="1" customWidth="1"/>
    <col min="8187" max="8187" width="10.7109375" style="80" customWidth="1"/>
    <col min="8188" max="8188" width="8.28515625" style="80" customWidth="1"/>
    <col min="8189" max="8189" width="10.7109375" style="80" customWidth="1"/>
    <col min="8190" max="8190" width="19" style="80" customWidth="1"/>
    <col min="8191" max="8191" width="9.140625" style="80" customWidth="1"/>
    <col min="8192" max="8192" width="71.140625" style="80" customWidth="1"/>
    <col min="8193" max="8193" width="17.7109375" style="80" customWidth="1"/>
    <col min="8194" max="8194" width="75.85546875" style="80" customWidth="1"/>
    <col min="8195" max="8196" width="11.42578125" style="80"/>
    <col min="8197" max="8197" width="32.42578125" style="80" customWidth="1"/>
    <col min="8198" max="8198" width="33.7109375" style="80" customWidth="1"/>
    <col min="8199" max="8199" width="30.7109375" style="80" customWidth="1"/>
    <col min="8200" max="8419" width="11.42578125" style="80"/>
    <col min="8420" max="8420" width="16.28515625" style="80" customWidth="1"/>
    <col min="8421" max="8421" width="19.7109375" style="80" customWidth="1"/>
    <col min="8422" max="8422" width="33.42578125" style="80" customWidth="1"/>
    <col min="8423" max="8423" width="25" style="80" customWidth="1"/>
    <col min="8424" max="8425" width="9.42578125" style="80" customWidth="1"/>
    <col min="8426" max="8426" width="25.7109375" style="80" customWidth="1"/>
    <col min="8427" max="8427" width="36.7109375" style="80" customWidth="1"/>
    <col min="8428" max="8428" width="50.7109375" style="80" customWidth="1"/>
    <col min="8429" max="8429" width="34.140625" style="80" customWidth="1"/>
    <col min="8430" max="8430" width="10.28515625" style="80" customWidth="1"/>
    <col min="8431" max="8431" width="11.5703125" style="80" customWidth="1"/>
    <col min="8432" max="8432" width="8.7109375" style="80" customWidth="1"/>
    <col min="8433" max="8433" width="7.7109375" style="80" customWidth="1"/>
    <col min="8434" max="8434" width="9" style="80" customWidth="1"/>
    <col min="8435" max="8435" width="10.28515625" style="80" customWidth="1"/>
    <col min="8436" max="8436" width="5" style="80" customWidth="1"/>
    <col min="8437" max="8437" width="11" style="80" customWidth="1"/>
    <col min="8438" max="8438" width="5.140625" style="80" bestFit="1" customWidth="1"/>
    <col min="8439" max="8439" width="10.85546875" style="80" customWidth="1"/>
    <col min="8440" max="8440" width="5.28515625" style="80" customWidth="1"/>
    <col min="8441" max="8441" width="10.7109375" style="80" customWidth="1"/>
    <col min="8442" max="8442" width="4.7109375" style="80" bestFit="1" customWidth="1"/>
    <col min="8443" max="8443" width="10.7109375" style="80" customWidth="1"/>
    <col min="8444" max="8444" width="8.28515625" style="80" customWidth="1"/>
    <col min="8445" max="8445" width="10.7109375" style="80" customWidth="1"/>
    <col min="8446" max="8446" width="19" style="80" customWidth="1"/>
    <col min="8447" max="8447" width="9.140625" style="80" customWidth="1"/>
    <col min="8448" max="8448" width="71.140625" style="80" customWidth="1"/>
    <col min="8449" max="8449" width="17.7109375" style="80" customWidth="1"/>
    <col min="8450" max="8450" width="75.85546875" style="80" customWidth="1"/>
    <col min="8451" max="8452" width="11.42578125" style="80"/>
    <col min="8453" max="8453" width="32.42578125" style="80" customWidth="1"/>
    <col min="8454" max="8454" width="33.7109375" style="80" customWidth="1"/>
    <col min="8455" max="8455" width="30.7109375" style="80" customWidth="1"/>
    <col min="8456" max="8675" width="11.42578125" style="80"/>
    <col min="8676" max="8676" width="16.28515625" style="80" customWidth="1"/>
    <col min="8677" max="8677" width="19.7109375" style="80" customWidth="1"/>
    <col min="8678" max="8678" width="33.42578125" style="80" customWidth="1"/>
    <col min="8679" max="8679" width="25" style="80" customWidth="1"/>
    <col min="8680" max="8681" width="9.42578125" style="80" customWidth="1"/>
    <col min="8682" max="8682" width="25.7109375" style="80" customWidth="1"/>
    <col min="8683" max="8683" width="36.7109375" style="80" customWidth="1"/>
    <col min="8684" max="8684" width="50.7109375" style="80" customWidth="1"/>
    <col min="8685" max="8685" width="34.140625" style="80" customWidth="1"/>
    <col min="8686" max="8686" width="10.28515625" style="80" customWidth="1"/>
    <col min="8687" max="8687" width="11.5703125" style="80" customWidth="1"/>
    <col min="8688" max="8688" width="8.7109375" style="80" customWidth="1"/>
    <col min="8689" max="8689" width="7.7109375" style="80" customWidth="1"/>
    <col min="8690" max="8690" width="9" style="80" customWidth="1"/>
    <col min="8691" max="8691" width="10.28515625" style="80" customWidth="1"/>
    <col min="8692" max="8692" width="5" style="80" customWidth="1"/>
    <col min="8693" max="8693" width="11" style="80" customWidth="1"/>
    <col min="8694" max="8694" width="5.140625" style="80" bestFit="1" customWidth="1"/>
    <col min="8695" max="8695" width="10.85546875" style="80" customWidth="1"/>
    <col min="8696" max="8696" width="5.28515625" style="80" customWidth="1"/>
    <col min="8697" max="8697" width="10.7109375" style="80" customWidth="1"/>
    <col min="8698" max="8698" width="4.7109375" style="80" bestFit="1" customWidth="1"/>
    <col min="8699" max="8699" width="10.7109375" style="80" customWidth="1"/>
    <col min="8700" max="8700" width="8.28515625" style="80" customWidth="1"/>
    <col min="8701" max="8701" width="10.7109375" style="80" customWidth="1"/>
    <col min="8702" max="8702" width="19" style="80" customWidth="1"/>
    <col min="8703" max="8703" width="9.140625" style="80" customWidth="1"/>
    <col min="8704" max="8704" width="71.140625" style="80" customWidth="1"/>
    <col min="8705" max="8705" width="17.7109375" style="80" customWidth="1"/>
    <col min="8706" max="8706" width="75.85546875" style="80" customWidth="1"/>
    <col min="8707" max="8708" width="11.42578125" style="80"/>
    <col min="8709" max="8709" width="32.42578125" style="80" customWidth="1"/>
    <col min="8710" max="8710" width="33.7109375" style="80" customWidth="1"/>
    <col min="8711" max="8711" width="30.7109375" style="80" customWidth="1"/>
    <col min="8712" max="8931" width="11.42578125" style="80"/>
    <col min="8932" max="8932" width="16.28515625" style="80" customWidth="1"/>
    <col min="8933" max="8933" width="19.7109375" style="80" customWidth="1"/>
    <col min="8934" max="8934" width="33.42578125" style="80" customWidth="1"/>
    <col min="8935" max="8935" width="25" style="80" customWidth="1"/>
    <col min="8936" max="8937" width="9.42578125" style="80" customWidth="1"/>
    <col min="8938" max="8938" width="25.7109375" style="80" customWidth="1"/>
    <col min="8939" max="8939" width="36.7109375" style="80" customWidth="1"/>
    <col min="8940" max="8940" width="50.7109375" style="80" customWidth="1"/>
    <col min="8941" max="8941" width="34.140625" style="80" customWidth="1"/>
    <col min="8942" max="8942" width="10.28515625" style="80" customWidth="1"/>
    <col min="8943" max="8943" width="11.5703125" style="80" customWidth="1"/>
    <col min="8944" max="8944" width="8.7109375" style="80" customWidth="1"/>
    <col min="8945" max="8945" width="7.7109375" style="80" customWidth="1"/>
    <col min="8946" max="8946" width="9" style="80" customWidth="1"/>
    <col min="8947" max="8947" width="10.28515625" style="80" customWidth="1"/>
    <col min="8948" max="8948" width="5" style="80" customWidth="1"/>
    <col min="8949" max="8949" width="11" style="80" customWidth="1"/>
    <col min="8950" max="8950" width="5.140625" style="80" bestFit="1" customWidth="1"/>
    <col min="8951" max="8951" width="10.85546875" style="80" customWidth="1"/>
    <col min="8952" max="8952" width="5.28515625" style="80" customWidth="1"/>
    <col min="8953" max="8953" width="10.7109375" style="80" customWidth="1"/>
    <col min="8954" max="8954" width="4.7109375" style="80" bestFit="1" customWidth="1"/>
    <col min="8955" max="8955" width="10.7109375" style="80" customWidth="1"/>
    <col min="8956" max="8956" width="8.28515625" style="80" customWidth="1"/>
    <col min="8957" max="8957" width="10.7109375" style="80" customWidth="1"/>
    <col min="8958" max="8958" width="19" style="80" customWidth="1"/>
    <col min="8959" max="8959" width="9.140625" style="80" customWidth="1"/>
    <col min="8960" max="8960" width="71.140625" style="80" customWidth="1"/>
    <col min="8961" max="8961" width="17.7109375" style="80" customWidth="1"/>
    <col min="8962" max="8962" width="75.85546875" style="80" customWidth="1"/>
    <col min="8963" max="8964" width="11.42578125" style="80"/>
    <col min="8965" max="8965" width="32.42578125" style="80" customWidth="1"/>
    <col min="8966" max="8966" width="33.7109375" style="80" customWidth="1"/>
    <col min="8967" max="8967" width="30.7109375" style="80" customWidth="1"/>
    <col min="8968" max="9187" width="11.42578125" style="80"/>
    <col min="9188" max="9188" width="16.28515625" style="80" customWidth="1"/>
    <col min="9189" max="9189" width="19.7109375" style="80" customWidth="1"/>
    <col min="9190" max="9190" width="33.42578125" style="80" customWidth="1"/>
    <col min="9191" max="9191" width="25" style="80" customWidth="1"/>
    <col min="9192" max="9193" width="9.42578125" style="80" customWidth="1"/>
    <col min="9194" max="9194" width="25.7109375" style="80" customWidth="1"/>
    <col min="9195" max="9195" width="36.7109375" style="80" customWidth="1"/>
    <col min="9196" max="9196" width="50.7109375" style="80" customWidth="1"/>
    <col min="9197" max="9197" width="34.140625" style="80" customWidth="1"/>
    <col min="9198" max="9198" width="10.28515625" style="80" customWidth="1"/>
    <col min="9199" max="9199" width="11.5703125" style="80" customWidth="1"/>
    <col min="9200" max="9200" width="8.7109375" style="80" customWidth="1"/>
    <col min="9201" max="9201" width="7.7109375" style="80" customWidth="1"/>
    <col min="9202" max="9202" width="9" style="80" customWidth="1"/>
    <col min="9203" max="9203" width="10.28515625" style="80" customWidth="1"/>
    <col min="9204" max="9204" width="5" style="80" customWidth="1"/>
    <col min="9205" max="9205" width="11" style="80" customWidth="1"/>
    <col min="9206" max="9206" width="5.140625" style="80" bestFit="1" customWidth="1"/>
    <col min="9207" max="9207" width="10.85546875" style="80" customWidth="1"/>
    <col min="9208" max="9208" width="5.28515625" style="80" customWidth="1"/>
    <col min="9209" max="9209" width="10.7109375" style="80" customWidth="1"/>
    <col min="9210" max="9210" width="4.7109375" style="80" bestFit="1" customWidth="1"/>
    <col min="9211" max="9211" width="10.7109375" style="80" customWidth="1"/>
    <col min="9212" max="9212" width="8.28515625" style="80" customWidth="1"/>
    <col min="9213" max="9213" width="10.7109375" style="80" customWidth="1"/>
    <col min="9214" max="9214" width="19" style="80" customWidth="1"/>
    <col min="9215" max="9215" width="9.140625" style="80" customWidth="1"/>
    <col min="9216" max="9216" width="71.140625" style="80" customWidth="1"/>
    <col min="9217" max="9217" width="17.7109375" style="80" customWidth="1"/>
    <col min="9218" max="9218" width="75.85546875" style="80" customWidth="1"/>
    <col min="9219" max="9220" width="11.42578125" style="80"/>
    <col min="9221" max="9221" width="32.42578125" style="80" customWidth="1"/>
    <col min="9222" max="9222" width="33.7109375" style="80" customWidth="1"/>
    <col min="9223" max="9223" width="30.7109375" style="80" customWidth="1"/>
    <col min="9224" max="9443" width="11.42578125" style="80"/>
    <col min="9444" max="9444" width="16.28515625" style="80" customWidth="1"/>
    <col min="9445" max="9445" width="19.7109375" style="80" customWidth="1"/>
    <col min="9446" max="9446" width="33.42578125" style="80" customWidth="1"/>
    <col min="9447" max="9447" width="25" style="80" customWidth="1"/>
    <col min="9448" max="9449" width="9.42578125" style="80" customWidth="1"/>
    <col min="9450" max="9450" width="25.7109375" style="80" customWidth="1"/>
    <col min="9451" max="9451" width="36.7109375" style="80" customWidth="1"/>
    <col min="9452" max="9452" width="50.7109375" style="80" customWidth="1"/>
    <col min="9453" max="9453" width="34.140625" style="80" customWidth="1"/>
    <col min="9454" max="9454" width="10.28515625" style="80" customWidth="1"/>
    <col min="9455" max="9455" width="11.5703125" style="80" customWidth="1"/>
    <col min="9456" max="9456" width="8.7109375" style="80" customWidth="1"/>
    <col min="9457" max="9457" width="7.7109375" style="80" customWidth="1"/>
    <col min="9458" max="9458" width="9" style="80" customWidth="1"/>
    <col min="9459" max="9459" width="10.28515625" style="80" customWidth="1"/>
    <col min="9460" max="9460" width="5" style="80" customWidth="1"/>
    <col min="9461" max="9461" width="11" style="80" customWidth="1"/>
    <col min="9462" max="9462" width="5.140625" style="80" bestFit="1" customWidth="1"/>
    <col min="9463" max="9463" width="10.85546875" style="80" customWidth="1"/>
    <col min="9464" max="9464" width="5.28515625" style="80" customWidth="1"/>
    <col min="9465" max="9465" width="10.7109375" style="80" customWidth="1"/>
    <col min="9466" max="9466" width="4.7109375" style="80" bestFit="1" customWidth="1"/>
    <col min="9467" max="9467" width="10.7109375" style="80" customWidth="1"/>
    <col min="9468" max="9468" width="8.28515625" style="80" customWidth="1"/>
    <col min="9469" max="9469" width="10.7109375" style="80" customWidth="1"/>
    <col min="9470" max="9470" width="19" style="80" customWidth="1"/>
    <col min="9471" max="9471" width="9.140625" style="80" customWidth="1"/>
    <col min="9472" max="9472" width="71.140625" style="80" customWidth="1"/>
    <col min="9473" max="9473" width="17.7109375" style="80" customWidth="1"/>
    <col min="9474" max="9474" width="75.85546875" style="80" customWidth="1"/>
    <col min="9475" max="9476" width="11.42578125" style="80"/>
    <col min="9477" max="9477" width="32.42578125" style="80" customWidth="1"/>
    <col min="9478" max="9478" width="33.7109375" style="80" customWidth="1"/>
    <col min="9479" max="9479" width="30.7109375" style="80" customWidth="1"/>
    <col min="9480" max="9699" width="11.42578125" style="80"/>
    <col min="9700" max="9700" width="16.28515625" style="80" customWidth="1"/>
    <col min="9701" max="9701" width="19.7109375" style="80" customWidth="1"/>
    <col min="9702" max="9702" width="33.42578125" style="80" customWidth="1"/>
    <col min="9703" max="9703" width="25" style="80" customWidth="1"/>
    <col min="9704" max="9705" width="9.42578125" style="80" customWidth="1"/>
    <col min="9706" max="9706" width="25.7109375" style="80" customWidth="1"/>
    <col min="9707" max="9707" width="36.7109375" style="80" customWidth="1"/>
    <col min="9708" max="9708" width="50.7109375" style="80" customWidth="1"/>
    <col min="9709" max="9709" width="34.140625" style="80" customWidth="1"/>
    <col min="9710" max="9710" width="10.28515625" style="80" customWidth="1"/>
    <col min="9711" max="9711" width="11.5703125" style="80" customWidth="1"/>
    <col min="9712" max="9712" width="8.7109375" style="80" customWidth="1"/>
    <col min="9713" max="9713" width="7.7109375" style="80" customWidth="1"/>
    <col min="9714" max="9714" width="9" style="80" customWidth="1"/>
    <col min="9715" max="9715" width="10.28515625" style="80" customWidth="1"/>
    <col min="9716" max="9716" width="5" style="80" customWidth="1"/>
    <col min="9717" max="9717" width="11" style="80" customWidth="1"/>
    <col min="9718" max="9718" width="5.140625" style="80" bestFit="1" customWidth="1"/>
    <col min="9719" max="9719" width="10.85546875" style="80" customWidth="1"/>
    <col min="9720" max="9720" width="5.28515625" style="80" customWidth="1"/>
    <col min="9721" max="9721" width="10.7109375" style="80" customWidth="1"/>
    <col min="9722" max="9722" width="4.7109375" style="80" bestFit="1" customWidth="1"/>
    <col min="9723" max="9723" width="10.7109375" style="80" customWidth="1"/>
    <col min="9724" max="9724" width="8.28515625" style="80" customWidth="1"/>
    <col min="9725" max="9725" width="10.7109375" style="80" customWidth="1"/>
    <col min="9726" max="9726" width="19" style="80" customWidth="1"/>
    <col min="9727" max="9727" width="9.140625" style="80" customWidth="1"/>
    <col min="9728" max="9728" width="71.140625" style="80" customWidth="1"/>
    <col min="9729" max="9729" width="17.7109375" style="80" customWidth="1"/>
    <col min="9730" max="9730" width="75.85546875" style="80" customWidth="1"/>
    <col min="9731" max="9732" width="11.42578125" style="80"/>
    <col min="9733" max="9733" width="32.42578125" style="80" customWidth="1"/>
    <col min="9734" max="9734" width="33.7109375" style="80" customWidth="1"/>
    <col min="9735" max="9735" width="30.7109375" style="80" customWidth="1"/>
    <col min="9736" max="9955" width="11.42578125" style="80"/>
    <col min="9956" max="9956" width="16.28515625" style="80" customWidth="1"/>
    <col min="9957" max="9957" width="19.7109375" style="80" customWidth="1"/>
    <col min="9958" max="9958" width="33.42578125" style="80" customWidth="1"/>
    <col min="9959" max="9959" width="25" style="80" customWidth="1"/>
    <col min="9960" max="9961" width="9.42578125" style="80" customWidth="1"/>
    <col min="9962" max="9962" width="25.7109375" style="80" customWidth="1"/>
    <col min="9963" max="9963" width="36.7109375" style="80" customWidth="1"/>
    <col min="9964" max="9964" width="50.7109375" style="80" customWidth="1"/>
    <col min="9965" max="9965" width="34.140625" style="80" customWidth="1"/>
    <col min="9966" max="9966" width="10.28515625" style="80" customWidth="1"/>
    <col min="9967" max="9967" width="11.5703125" style="80" customWidth="1"/>
    <col min="9968" max="9968" width="8.7109375" style="80" customWidth="1"/>
    <col min="9969" max="9969" width="7.7109375" style="80" customWidth="1"/>
    <col min="9970" max="9970" width="9" style="80" customWidth="1"/>
    <col min="9971" max="9971" width="10.28515625" style="80" customWidth="1"/>
    <col min="9972" max="9972" width="5" style="80" customWidth="1"/>
    <col min="9973" max="9973" width="11" style="80" customWidth="1"/>
    <col min="9974" max="9974" width="5.140625" style="80" bestFit="1" customWidth="1"/>
    <col min="9975" max="9975" width="10.85546875" style="80" customWidth="1"/>
    <col min="9976" max="9976" width="5.28515625" style="80" customWidth="1"/>
    <col min="9977" max="9977" width="10.7109375" style="80" customWidth="1"/>
    <col min="9978" max="9978" width="4.7109375" style="80" bestFit="1" customWidth="1"/>
    <col min="9979" max="9979" width="10.7109375" style="80" customWidth="1"/>
    <col min="9980" max="9980" width="8.28515625" style="80" customWidth="1"/>
    <col min="9981" max="9981" width="10.7109375" style="80" customWidth="1"/>
    <col min="9982" max="9982" width="19" style="80" customWidth="1"/>
    <col min="9983" max="9983" width="9.140625" style="80" customWidth="1"/>
    <col min="9984" max="9984" width="71.140625" style="80" customWidth="1"/>
    <col min="9985" max="9985" width="17.7109375" style="80" customWidth="1"/>
    <col min="9986" max="9986" width="75.85546875" style="80" customWidth="1"/>
    <col min="9987" max="9988" width="11.42578125" style="80"/>
    <col min="9989" max="9989" width="32.42578125" style="80" customWidth="1"/>
    <col min="9990" max="9990" width="33.7109375" style="80" customWidth="1"/>
    <col min="9991" max="9991" width="30.7109375" style="80" customWidth="1"/>
    <col min="9992" max="10211" width="11.42578125" style="80"/>
    <col min="10212" max="10212" width="16.28515625" style="80" customWidth="1"/>
    <col min="10213" max="10213" width="19.7109375" style="80" customWidth="1"/>
    <col min="10214" max="10214" width="33.42578125" style="80" customWidth="1"/>
    <col min="10215" max="10215" width="25" style="80" customWidth="1"/>
    <col min="10216" max="10217" width="9.42578125" style="80" customWidth="1"/>
    <col min="10218" max="10218" width="25.7109375" style="80" customWidth="1"/>
    <col min="10219" max="10219" width="36.7109375" style="80" customWidth="1"/>
    <col min="10220" max="10220" width="50.7109375" style="80" customWidth="1"/>
    <col min="10221" max="10221" width="34.140625" style="80" customWidth="1"/>
    <col min="10222" max="10222" width="10.28515625" style="80" customWidth="1"/>
    <col min="10223" max="10223" width="11.5703125" style="80" customWidth="1"/>
    <col min="10224" max="10224" width="8.7109375" style="80" customWidth="1"/>
    <col min="10225" max="10225" width="7.7109375" style="80" customWidth="1"/>
    <col min="10226" max="10226" width="9" style="80" customWidth="1"/>
    <col min="10227" max="10227" width="10.28515625" style="80" customWidth="1"/>
    <col min="10228" max="10228" width="5" style="80" customWidth="1"/>
    <col min="10229" max="10229" width="11" style="80" customWidth="1"/>
    <col min="10230" max="10230" width="5.140625" style="80" bestFit="1" customWidth="1"/>
    <col min="10231" max="10231" width="10.85546875" style="80" customWidth="1"/>
    <col min="10232" max="10232" width="5.28515625" style="80" customWidth="1"/>
    <col min="10233" max="10233" width="10.7109375" style="80" customWidth="1"/>
    <col min="10234" max="10234" width="4.7109375" style="80" bestFit="1" customWidth="1"/>
    <col min="10235" max="10235" width="10.7109375" style="80" customWidth="1"/>
    <col min="10236" max="10236" width="8.28515625" style="80" customWidth="1"/>
    <col min="10237" max="10237" width="10.7109375" style="80" customWidth="1"/>
    <col min="10238" max="10238" width="19" style="80" customWidth="1"/>
    <col min="10239" max="10239" width="9.140625" style="80" customWidth="1"/>
    <col min="10240" max="10240" width="71.140625" style="80" customWidth="1"/>
    <col min="10241" max="10241" width="17.7109375" style="80" customWidth="1"/>
    <col min="10242" max="10242" width="75.85546875" style="80" customWidth="1"/>
    <col min="10243" max="10244" width="11.42578125" style="80"/>
    <col min="10245" max="10245" width="32.42578125" style="80" customWidth="1"/>
    <col min="10246" max="10246" width="33.7109375" style="80" customWidth="1"/>
    <col min="10247" max="10247" width="30.7109375" style="80" customWidth="1"/>
    <col min="10248" max="10467" width="11.42578125" style="80"/>
    <col min="10468" max="10468" width="16.28515625" style="80" customWidth="1"/>
    <col min="10469" max="10469" width="19.7109375" style="80" customWidth="1"/>
    <col min="10470" max="10470" width="33.42578125" style="80" customWidth="1"/>
    <col min="10471" max="10471" width="25" style="80" customWidth="1"/>
    <col min="10472" max="10473" width="9.42578125" style="80" customWidth="1"/>
    <col min="10474" max="10474" width="25.7109375" style="80" customWidth="1"/>
    <col min="10475" max="10475" width="36.7109375" style="80" customWidth="1"/>
    <col min="10476" max="10476" width="50.7109375" style="80" customWidth="1"/>
    <col min="10477" max="10477" width="34.140625" style="80" customWidth="1"/>
    <col min="10478" max="10478" width="10.28515625" style="80" customWidth="1"/>
    <col min="10479" max="10479" width="11.5703125" style="80" customWidth="1"/>
    <col min="10480" max="10480" width="8.7109375" style="80" customWidth="1"/>
    <col min="10481" max="10481" width="7.7109375" style="80" customWidth="1"/>
    <col min="10482" max="10482" width="9" style="80" customWidth="1"/>
    <col min="10483" max="10483" width="10.28515625" style="80" customWidth="1"/>
    <col min="10484" max="10484" width="5" style="80" customWidth="1"/>
    <col min="10485" max="10485" width="11" style="80" customWidth="1"/>
    <col min="10486" max="10486" width="5.140625" style="80" bestFit="1" customWidth="1"/>
    <col min="10487" max="10487" width="10.85546875" style="80" customWidth="1"/>
    <col min="10488" max="10488" width="5.28515625" style="80" customWidth="1"/>
    <col min="10489" max="10489" width="10.7109375" style="80" customWidth="1"/>
    <col min="10490" max="10490" width="4.7109375" style="80" bestFit="1" customWidth="1"/>
    <col min="10491" max="10491" width="10.7109375" style="80" customWidth="1"/>
    <col min="10492" max="10492" width="8.28515625" style="80" customWidth="1"/>
    <col min="10493" max="10493" width="10.7109375" style="80" customWidth="1"/>
    <col min="10494" max="10494" width="19" style="80" customWidth="1"/>
    <col min="10495" max="10495" width="9.140625" style="80" customWidth="1"/>
    <col min="10496" max="10496" width="71.140625" style="80" customWidth="1"/>
    <col min="10497" max="10497" width="17.7109375" style="80" customWidth="1"/>
    <col min="10498" max="10498" width="75.85546875" style="80" customWidth="1"/>
    <col min="10499" max="10500" width="11.42578125" style="80"/>
    <col min="10501" max="10501" width="32.42578125" style="80" customWidth="1"/>
    <col min="10502" max="10502" width="33.7109375" style="80" customWidth="1"/>
    <col min="10503" max="10503" width="30.7109375" style="80" customWidth="1"/>
    <col min="10504" max="10723" width="11.42578125" style="80"/>
    <col min="10724" max="10724" width="16.28515625" style="80" customWidth="1"/>
    <col min="10725" max="10725" width="19.7109375" style="80" customWidth="1"/>
    <col min="10726" max="10726" width="33.42578125" style="80" customWidth="1"/>
    <col min="10727" max="10727" width="25" style="80" customWidth="1"/>
    <col min="10728" max="10729" width="9.42578125" style="80" customWidth="1"/>
    <col min="10730" max="10730" width="25.7109375" style="80" customWidth="1"/>
    <col min="10731" max="10731" width="36.7109375" style="80" customWidth="1"/>
    <col min="10732" max="10732" width="50.7109375" style="80" customWidth="1"/>
    <col min="10733" max="10733" width="34.140625" style="80" customWidth="1"/>
    <col min="10734" max="10734" width="10.28515625" style="80" customWidth="1"/>
    <col min="10735" max="10735" width="11.5703125" style="80" customWidth="1"/>
    <col min="10736" max="10736" width="8.7109375" style="80" customWidth="1"/>
    <col min="10737" max="10737" width="7.7109375" style="80" customWidth="1"/>
    <col min="10738" max="10738" width="9" style="80" customWidth="1"/>
    <col min="10739" max="10739" width="10.28515625" style="80" customWidth="1"/>
    <col min="10740" max="10740" width="5" style="80" customWidth="1"/>
    <col min="10741" max="10741" width="11" style="80" customWidth="1"/>
    <col min="10742" max="10742" width="5.140625" style="80" bestFit="1" customWidth="1"/>
    <col min="10743" max="10743" width="10.85546875" style="80" customWidth="1"/>
    <col min="10744" max="10744" width="5.28515625" style="80" customWidth="1"/>
    <col min="10745" max="10745" width="10.7109375" style="80" customWidth="1"/>
    <col min="10746" max="10746" width="4.7109375" style="80" bestFit="1" customWidth="1"/>
    <col min="10747" max="10747" width="10.7109375" style="80" customWidth="1"/>
    <col min="10748" max="10748" width="8.28515625" style="80" customWidth="1"/>
    <col min="10749" max="10749" width="10.7109375" style="80" customWidth="1"/>
    <col min="10750" max="10750" width="19" style="80" customWidth="1"/>
    <col min="10751" max="10751" width="9.140625" style="80" customWidth="1"/>
    <col min="10752" max="10752" width="71.140625" style="80" customWidth="1"/>
    <col min="10753" max="10753" width="17.7109375" style="80" customWidth="1"/>
    <col min="10754" max="10754" width="75.85546875" style="80" customWidth="1"/>
    <col min="10755" max="10756" width="11.42578125" style="80"/>
    <col min="10757" max="10757" width="32.42578125" style="80" customWidth="1"/>
    <col min="10758" max="10758" width="33.7109375" style="80" customWidth="1"/>
    <col min="10759" max="10759" width="30.7109375" style="80" customWidth="1"/>
    <col min="10760" max="10979" width="11.42578125" style="80"/>
    <col min="10980" max="10980" width="16.28515625" style="80" customWidth="1"/>
    <col min="10981" max="10981" width="19.7109375" style="80" customWidth="1"/>
    <col min="10982" max="10982" width="33.42578125" style="80" customWidth="1"/>
    <col min="10983" max="10983" width="25" style="80" customWidth="1"/>
    <col min="10984" max="10985" width="9.42578125" style="80" customWidth="1"/>
    <col min="10986" max="10986" width="25.7109375" style="80" customWidth="1"/>
    <col min="10987" max="10987" width="36.7109375" style="80" customWidth="1"/>
    <col min="10988" max="10988" width="50.7109375" style="80" customWidth="1"/>
    <col min="10989" max="10989" width="34.140625" style="80" customWidth="1"/>
    <col min="10990" max="10990" width="10.28515625" style="80" customWidth="1"/>
    <col min="10991" max="10991" width="11.5703125" style="80" customWidth="1"/>
    <col min="10992" max="10992" width="8.7109375" style="80" customWidth="1"/>
    <col min="10993" max="10993" width="7.7109375" style="80" customWidth="1"/>
    <col min="10994" max="10994" width="9" style="80" customWidth="1"/>
    <col min="10995" max="10995" width="10.28515625" style="80" customWidth="1"/>
    <col min="10996" max="10996" width="5" style="80" customWidth="1"/>
    <col min="10997" max="10997" width="11" style="80" customWidth="1"/>
    <col min="10998" max="10998" width="5.140625" style="80" bestFit="1" customWidth="1"/>
    <col min="10999" max="10999" width="10.85546875" style="80" customWidth="1"/>
    <col min="11000" max="11000" width="5.28515625" style="80" customWidth="1"/>
    <col min="11001" max="11001" width="10.7109375" style="80" customWidth="1"/>
    <col min="11002" max="11002" width="4.7109375" style="80" bestFit="1" customWidth="1"/>
    <col min="11003" max="11003" width="10.7109375" style="80" customWidth="1"/>
    <col min="11004" max="11004" width="8.28515625" style="80" customWidth="1"/>
    <col min="11005" max="11005" width="10.7109375" style="80" customWidth="1"/>
    <col min="11006" max="11006" width="19" style="80" customWidth="1"/>
    <col min="11007" max="11007" width="9.140625" style="80" customWidth="1"/>
    <col min="11008" max="11008" width="71.140625" style="80" customWidth="1"/>
    <col min="11009" max="11009" width="17.7109375" style="80" customWidth="1"/>
    <col min="11010" max="11010" width="75.85546875" style="80" customWidth="1"/>
    <col min="11011" max="11012" width="11.42578125" style="80"/>
    <col min="11013" max="11013" width="32.42578125" style="80" customWidth="1"/>
    <col min="11014" max="11014" width="33.7109375" style="80" customWidth="1"/>
    <col min="11015" max="11015" width="30.7109375" style="80" customWidth="1"/>
    <col min="11016" max="11235" width="11.42578125" style="80"/>
    <col min="11236" max="11236" width="16.28515625" style="80" customWidth="1"/>
    <col min="11237" max="11237" width="19.7109375" style="80" customWidth="1"/>
    <col min="11238" max="11238" width="33.42578125" style="80" customWidth="1"/>
    <col min="11239" max="11239" width="25" style="80" customWidth="1"/>
    <col min="11240" max="11241" width="9.42578125" style="80" customWidth="1"/>
    <col min="11242" max="11242" width="25.7109375" style="80" customWidth="1"/>
    <col min="11243" max="11243" width="36.7109375" style="80" customWidth="1"/>
    <col min="11244" max="11244" width="50.7109375" style="80" customWidth="1"/>
    <col min="11245" max="11245" width="34.140625" style="80" customWidth="1"/>
    <col min="11246" max="11246" width="10.28515625" style="80" customWidth="1"/>
    <col min="11247" max="11247" width="11.5703125" style="80" customWidth="1"/>
    <col min="11248" max="11248" width="8.7109375" style="80" customWidth="1"/>
    <col min="11249" max="11249" width="7.7109375" style="80" customWidth="1"/>
    <col min="11250" max="11250" width="9" style="80" customWidth="1"/>
    <col min="11251" max="11251" width="10.28515625" style="80" customWidth="1"/>
    <col min="11252" max="11252" width="5" style="80" customWidth="1"/>
    <col min="11253" max="11253" width="11" style="80" customWidth="1"/>
    <col min="11254" max="11254" width="5.140625" style="80" bestFit="1" customWidth="1"/>
    <col min="11255" max="11255" width="10.85546875" style="80" customWidth="1"/>
    <col min="11256" max="11256" width="5.28515625" style="80" customWidth="1"/>
    <col min="11257" max="11257" width="10.7109375" style="80" customWidth="1"/>
    <col min="11258" max="11258" width="4.7109375" style="80" bestFit="1" customWidth="1"/>
    <col min="11259" max="11259" width="10.7109375" style="80" customWidth="1"/>
    <col min="11260" max="11260" width="8.28515625" style="80" customWidth="1"/>
    <col min="11261" max="11261" width="10.7109375" style="80" customWidth="1"/>
    <col min="11262" max="11262" width="19" style="80" customWidth="1"/>
    <col min="11263" max="11263" width="9.140625" style="80" customWidth="1"/>
    <col min="11264" max="11264" width="71.140625" style="80" customWidth="1"/>
    <col min="11265" max="11265" width="17.7109375" style="80" customWidth="1"/>
    <col min="11266" max="11266" width="75.85546875" style="80" customWidth="1"/>
    <col min="11267" max="11268" width="11.42578125" style="80"/>
    <col min="11269" max="11269" width="32.42578125" style="80" customWidth="1"/>
    <col min="11270" max="11270" width="33.7109375" style="80" customWidth="1"/>
    <col min="11271" max="11271" width="30.7109375" style="80" customWidth="1"/>
    <col min="11272" max="11491" width="11.42578125" style="80"/>
    <col min="11492" max="11492" width="16.28515625" style="80" customWidth="1"/>
    <col min="11493" max="11493" width="19.7109375" style="80" customWidth="1"/>
    <col min="11494" max="11494" width="33.42578125" style="80" customWidth="1"/>
    <col min="11495" max="11495" width="25" style="80" customWidth="1"/>
    <col min="11496" max="11497" width="9.42578125" style="80" customWidth="1"/>
    <col min="11498" max="11498" width="25.7109375" style="80" customWidth="1"/>
    <col min="11499" max="11499" width="36.7109375" style="80" customWidth="1"/>
    <col min="11500" max="11500" width="50.7109375" style="80" customWidth="1"/>
    <col min="11501" max="11501" width="34.140625" style="80" customWidth="1"/>
    <col min="11502" max="11502" width="10.28515625" style="80" customWidth="1"/>
    <col min="11503" max="11503" width="11.5703125" style="80" customWidth="1"/>
    <col min="11504" max="11504" width="8.7109375" style="80" customWidth="1"/>
    <col min="11505" max="11505" width="7.7109375" style="80" customWidth="1"/>
    <col min="11506" max="11506" width="9" style="80" customWidth="1"/>
    <col min="11507" max="11507" width="10.28515625" style="80" customWidth="1"/>
    <col min="11508" max="11508" width="5" style="80" customWidth="1"/>
    <col min="11509" max="11509" width="11" style="80" customWidth="1"/>
    <col min="11510" max="11510" width="5.140625" style="80" bestFit="1" customWidth="1"/>
    <col min="11511" max="11511" width="10.85546875" style="80" customWidth="1"/>
    <col min="11512" max="11512" width="5.28515625" style="80" customWidth="1"/>
    <col min="11513" max="11513" width="10.7109375" style="80" customWidth="1"/>
    <col min="11514" max="11514" width="4.7109375" style="80" bestFit="1" customWidth="1"/>
    <col min="11515" max="11515" width="10.7109375" style="80" customWidth="1"/>
    <col min="11516" max="11516" width="8.28515625" style="80" customWidth="1"/>
    <col min="11517" max="11517" width="10.7109375" style="80" customWidth="1"/>
    <col min="11518" max="11518" width="19" style="80" customWidth="1"/>
    <col min="11519" max="11519" width="9.140625" style="80" customWidth="1"/>
    <col min="11520" max="11520" width="71.140625" style="80" customWidth="1"/>
    <col min="11521" max="11521" width="17.7109375" style="80" customWidth="1"/>
    <col min="11522" max="11522" width="75.85546875" style="80" customWidth="1"/>
    <col min="11523" max="11524" width="11.42578125" style="80"/>
    <col min="11525" max="11525" width="32.42578125" style="80" customWidth="1"/>
    <col min="11526" max="11526" width="33.7109375" style="80" customWidth="1"/>
    <col min="11527" max="11527" width="30.7109375" style="80" customWidth="1"/>
    <col min="11528" max="11747" width="11.42578125" style="80"/>
    <col min="11748" max="11748" width="16.28515625" style="80" customWidth="1"/>
    <col min="11749" max="11749" width="19.7109375" style="80" customWidth="1"/>
    <col min="11750" max="11750" width="33.42578125" style="80" customWidth="1"/>
    <col min="11751" max="11751" width="25" style="80" customWidth="1"/>
    <col min="11752" max="11753" width="9.42578125" style="80" customWidth="1"/>
    <col min="11754" max="11754" width="25.7109375" style="80" customWidth="1"/>
    <col min="11755" max="11755" width="36.7109375" style="80" customWidth="1"/>
    <col min="11756" max="11756" width="50.7109375" style="80" customWidth="1"/>
    <col min="11757" max="11757" width="34.140625" style="80" customWidth="1"/>
    <col min="11758" max="11758" width="10.28515625" style="80" customWidth="1"/>
    <col min="11759" max="11759" width="11.5703125" style="80" customWidth="1"/>
    <col min="11760" max="11760" width="8.7109375" style="80" customWidth="1"/>
    <col min="11761" max="11761" width="7.7109375" style="80" customWidth="1"/>
    <col min="11762" max="11762" width="9" style="80" customWidth="1"/>
    <col min="11763" max="11763" width="10.28515625" style="80" customWidth="1"/>
    <col min="11764" max="11764" width="5" style="80" customWidth="1"/>
    <col min="11765" max="11765" width="11" style="80" customWidth="1"/>
    <col min="11766" max="11766" width="5.140625" style="80" bestFit="1" customWidth="1"/>
    <col min="11767" max="11767" width="10.85546875" style="80" customWidth="1"/>
    <col min="11768" max="11768" width="5.28515625" style="80" customWidth="1"/>
    <col min="11769" max="11769" width="10.7109375" style="80" customWidth="1"/>
    <col min="11770" max="11770" width="4.7109375" style="80" bestFit="1" customWidth="1"/>
    <col min="11771" max="11771" width="10.7109375" style="80" customWidth="1"/>
    <col min="11772" max="11772" width="8.28515625" style="80" customWidth="1"/>
    <col min="11773" max="11773" width="10.7109375" style="80" customWidth="1"/>
    <col min="11774" max="11774" width="19" style="80" customWidth="1"/>
    <col min="11775" max="11775" width="9.140625" style="80" customWidth="1"/>
    <col min="11776" max="11776" width="71.140625" style="80" customWidth="1"/>
    <col min="11777" max="11777" width="17.7109375" style="80" customWidth="1"/>
    <col min="11778" max="11778" width="75.85546875" style="80" customWidth="1"/>
    <col min="11779" max="11780" width="11.42578125" style="80"/>
    <col min="11781" max="11781" width="32.42578125" style="80" customWidth="1"/>
    <col min="11782" max="11782" width="33.7109375" style="80" customWidth="1"/>
    <col min="11783" max="11783" width="30.7109375" style="80" customWidth="1"/>
    <col min="11784" max="12003" width="11.42578125" style="80"/>
    <col min="12004" max="12004" width="16.28515625" style="80" customWidth="1"/>
    <col min="12005" max="12005" width="19.7109375" style="80" customWidth="1"/>
    <col min="12006" max="12006" width="33.42578125" style="80" customWidth="1"/>
    <col min="12007" max="12007" width="25" style="80" customWidth="1"/>
    <col min="12008" max="12009" width="9.42578125" style="80" customWidth="1"/>
    <col min="12010" max="12010" width="25.7109375" style="80" customWidth="1"/>
    <col min="12011" max="12011" width="36.7109375" style="80" customWidth="1"/>
    <col min="12012" max="12012" width="50.7109375" style="80" customWidth="1"/>
    <col min="12013" max="12013" width="34.140625" style="80" customWidth="1"/>
    <col min="12014" max="12014" width="10.28515625" style="80" customWidth="1"/>
    <col min="12015" max="12015" width="11.5703125" style="80" customWidth="1"/>
    <col min="12016" max="12016" width="8.7109375" style="80" customWidth="1"/>
    <col min="12017" max="12017" width="7.7109375" style="80" customWidth="1"/>
    <col min="12018" max="12018" width="9" style="80" customWidth="1"/>
    <col min="12019" max="12019" width="10.28515625" style="80" customWidth="1"/>
    <col min="12020" max="12020" width="5" style="80" customWidth="1"/>
    <col min="12021" max="12021" width="11" style="80" customWidth="1"/>
    <col min="12022" max="12022" width="5.140625" style="80" bestFit="1" customWidth="1"/>
    <col min="12023" max="12023" width="10.85546875" style="80" customWidth="1"/>
    <col min="12024" max="12024" width="5.28515625" style="80" customWidth="1"/>
    <col min="12025" max="12025" width="10.7109375" style="80" customWidth="1"/>
    <col min="12026" max="12026" width="4.7109375" style="80" bestFit="1" customWidth="1"/>
    <col min="12027" max="12027" width="10.7109375" style="80" customWidth="1"/>
    <col min="12028" max="12028" width="8.28515625" style="80" customWidth="1"/>
    <col min="12029" max="12029" width="10.7109375" style="80" customWidth="1"/>
    <col min="12030" max="12030" width="19" style="80" customWidth="1"/>
    <col min="12031" max="12031" width="9.140625" style="80" customWidth="1"/>
    <col min="12032" max="12032" width="71.140625" style="80" customWidth="1"/>
    <col min="12033" max="12033" width="17.7109375" style="80" customWidth="1"/>
    <col min="12034" max="12034" width="75.85546875" style="80" customWidth="1"/>
    <col min="12035" max="12036" width="11.42578125" style="80"/>
    <col min="12037" max="12037" width="32.42578125" style="80" customWidth="1"/>
    <col min="12038" max="12038" width="33.7109375" style="80" customWidth="1"/>
    <col min="12039" max="12039" width="30.7109375" style="80" customWidth="1"/>
    <col min="12040" max="12259" width="11.42578125" style="80"/>
    <col min="12260" max="12260" width="16.28515625" style="80" customWidth="1"/>
    <col min="12261" max="12261" width="19.7109375" style="80" customWidth="1"/>
    <col min="12262" max="12262" width="33.42578125" style="80" customWidth="1"/>
    <col min="12263" max="12263" width="25" style="80" customWidth="1"/>
    <col min="12264" max="12265" width="9.42578125" style="80" customWidth="1"/>
    <col min="12266" max="12266" width="25.7109375" style="80" customWidth="1"/>
    <col min="12267" max="12267" width="36.7109375" style="80" customWidth="1"/>
    <col min="12268" max="12268" width="50.7109375" style="80" customWidth="1"/>
    <col min="12269" max="12269" width="34.140625" style="80" customWidth="1"/>
    <col min="12270" max="12270" width="10.28515625" style="80" customWidth="1"/>
    <col min="12271" max="12271" width="11.5703125" style="80" customWidth="1"/>
    <col min="12272" max="12272" width="8.7109375" style="80" customWidth="1"/>
    <col min="12273" max="12273" width="7.7109375" style="80" customWidth="1"/>
    <col min="12274" max="12274" width="9" style="80" customWidth="1"/>
    <col min="12275" max="12275" width="10.28515625" style="80" customWidth="1"/>
    <col min="12276" max="12276" width="5" style="80" customWidth="1"/>
    <col min="12277" max="12277" width="11" style="80" customWidth="1"/>
    <col min="12278" max="12278" width="5.140625" style="80" bestFit="1" customWidth="1"/>
    <col min="12279" max="12279" width="10.85546875" style="80" customWidth="1"/>
    <col min="12280" max="12280" width="5.28515625" style="80" customWidth="1"/>
    <col min="12281" max="12281" width="10.7109375" style="80" customWidth="1"/>
    <col min="12282" max="12282" width="4.7109375" style="80" bestFit="1" customWidth="1"/>
    <col min="12283" max="12283" width="10.7109375" style="80" customWidth="1"/>
    <col min="12284" max="12284" width="8.28515625" style="80" customWidth="1"/>
    <col min="12285" max="12285" width="10.7109375" style="80" customWidth="1"/>
    <col min="12286" max="12286" width="19" style="80" customWidth="1"/>
    <col min="12287" max="12287" width="9.140625" style="80" customWidth="1"/>
    <col min="12288" max="12288" width="71.140625" style="80" customWidth="1"/>
    <col min="12289" max="12289" width="17.7109375" style="80" customWidth="1"/>
    <col min="12290" max="12290" width="75.85546875" style="80" customWidth="1"/>
    <col min="12291" max="12292" width="11.42578125" style="80"/>
    <col min="12293" max="12293" width="32.42578125" style="80" customWidth="1"/>
    <col min="12294" max="12294" width="33.7109375" style="80" customWidth="1"/>
    <col min="12295" max="12295" width="30.7109375" style="80" customWidth="1"/>
    <col min="12296" max="12515" width="11.42578125" style="80"/>
    <col min="12516" max="12516" width="16.28515625" style="80" customWidth="1"/>
    <col min="12517" max="12517" width="19.7109375" style="80" customWidth="1"/>
    <col min="12518" max="12518" width="33.42578125" style="80" customWidth="1"/>
    <col min="12519" max="12519" width="25" style="80" customWidth="1"/>
    <col min="12520" max="12521" width="9.42578125" style="80" customWidth="1"/>
    <col min="12522" max="12522" width="25.7109375" style="80" customWidth="1"/>
    <col min="12523" max="12523" width="36.7109375" style="80" customWidth="1"/>
    <col min="12524" max="12524" width="50.7109375" style="80" customWidth="1"/>
    <col min="12525" max="12525" width="34.140625" style="80" customWidth="1"/>
    <col min="12526" max="12526" width="10.28515625" style="80" customWidth="1"/>
    <col min="12527" max="12527" width="11.5703125" style="80" customWidth="1"/>
    <col min="12528" max="12528" width="8.7109375" style="80" customWidth="1"/>
    <col min="12529" max="12529" width="7.7109375" style="80" customWidth="1"/>
    <col min="12530" max="12530" width="9" style="80" customWidth="1"/>
    <col min="12531" max="12531" width="10.28515625" style="80" customWidth="1"/>
    <col min="12532" max="12532" width="5" style="80" customWidth="1"/>
    <col min="12533" max="12533" width="11" style="80" customWidth="1"/>
    <col min="12534" max="12534" width="5.140625" style="80" bestFit="1" customWidth="1"/>
    <col min="12535" max="12535" width="10.85546875" style="80" customWidth="1"/>
    <col min="12536" max="12536" width="5.28515625" style="80" customWidth="1"/>
    <col min="12537" max="12537" width="10.7109375" style="80" customWidth="1"/>
    <col min="12538" max="12538" width="4.7109375" style="80" bestFit="1" customWidth="1"/>
    <col min="12539" max="12539" width="10.7109375" style="80" customWidth="1"/>
    <col min="12540" max="12540" width="8.28515625" style="80" customWidth="1"/>
    <col min="12541" max="12541" width="10.7109375" style="80" customWidth="1"/>
    <col min="12542" max="12542" width="19" style="80" customWidth="1"/>
    <col min="12543" max="12543" width="9.140625" style="80" customWidth="1"/>
    <col min="12544" max="12544" width="71.140625" style="80" customWidth="1"/>
    <col min="12545" max="12545" width="17.7109375" style="80" customWidth="1"/>
    <col min="12546" max="12546" width="75.85546875" style="80" customWidth="1"/>
    <col min="12547" max="12548" width="11.42578125" style="80"/>
    <col min="12549" max="12549" width="32.42578125" style="80" customWidth="1"/>
    <col min="12550" max="12550" width="33.7109375" style="80" customWidth="1"/>
    <col min="12551" max="12551" width="30.7109375" style="80" customWidth="1"/>
    <col min="12552" max="12771" width="11.42578125" style="80"/>
    <col min="12772" max="12772" width="16.28515625" style="80" customWidth="1"/>
    <col min="12773" max="12773" width="19.7109375" style="80" customWidth="1"/>
    <col min="12774" max="12774" width="33.42578125" style="80" customWidth="1"/>
    <col min="12775" max="12775" width="25" style="80" customWidth="1"/>
    <col min="12776" max="12777" width="9.42578125" style="80" customWidth="1"/>
    <col min="12778" max="12778" width="25.7109375" style="80" customWidth="1"/>
    <col min="12779" max="12779" width="36.7109375" style="80" customWidth="1"/>
    <col min="12780" max="12780" width="50.7109375" style="80" customWidth="1"/>
    <col min="12781" max="12781" width="34.140625" style="80" customWidth="1"/>
    <col min="12782" max="12782" width="10.28515625" style="80" customWidth="1"/>
    <col min="12783" max="12783" width="11.5703125" style="80" customWidth="1"/>
    <col min="12784" max="12784" width="8.7109375" style="80" customWidth="1"/>
    <col min="12785" max="12785" width="7.7109375" style="80" customWidth="1"/>
    <col min="12786" max="12786" width="9" style="80" customWidth="1"/>
    <col min="12787" max="12787" width="10.28515625" style="80" customWidth="1"/>
    <col min="12788" max="12788" width="5" style="80" customWidth="1"/>
    <col min="12789" max="12789" width="11" style="80" customWidth="1"/>
    <col min="12790" max="12790" width="5.140625" style="80" bestFit="1" customWidth="1"/>
    <col min="12791" max="12791" width="10.85546875" style="80" customWidth="1"/>
    <col min="12792" max="12792" width="5.28515625" style="80" customWidth="1"/>
    <col min="12793" max="12793" width="10.7109375" style="80" customWidth="1"/>
    <col min="12794" max="12794" width="4.7109375" style="80" bestFit="1" customWidth="1"/>
    <col min="12795" max="12795" width="10.7109375" style="80" customWidth="1"/>
    <col min="12796" max="12796" width="8.28515625" style="80" customWidth="1"/>
    <col min="12797" max="12797" width="10.7109375" style="80" customWidth="1"/>
    <col min="12798" max="12798" width="19" style="80" customWidth="1"/>
    <col min="12799" max="12799" width="9.140625" style="80" customWidth="1"/>
    <col min="12800" max="12800" width="71.140625" style="80" customWidth="1"/>
    <col min="12801" max="12801" width="17.7109375" style="80" customWidth="1"/>
    <col min="12802" max="12802" width="75.85546875" style="80" customWidth="1"/>
    <col min="12803" max="12804" width="11.42578125" style="80"/>
    <col min="12805" max="12805" width="32.42578125" style="80" customWidth="1"/>
    <col min="12806" max="12806" width="33.7109375" style="80" customWidth="1"/>
    <col min="12807" max="12807" width="30.7109375" style="80" customWidth="1"/>
    <col min="12808" max="13027" width="11.42578125" style="80"/>
    <col min="13028" max="13028" width="16.28515625" style="80" customWidth="1"/>
    <col min="13029" max="13029" width="19.7109375" style="80" customWidth="1"/>
    <col min="13030" max="13030" width="33.42578125" style="80" customWidth="1"/>
    <col min="13031" max="13031" width="25" style="80" customWidth="1"/>
    <col min="13032" max="13033" width="9.42578125" style="80" customWidth="1"/>
    <col min="13034" max="13034" width="25.7109375" style="80" customWidth="1"/>
    <col min="13035" max="13035" width="36.7109375" style="80" customWidth="1"/>
    <col min="13036" max="13036" width="50.7109375" style="80" customWidth="1"/>
    <col min="13037" max="13037" width="34.140625" style="80" customWidth="1"/>
    <col min="13038" max="13038" width="10.28515625" style="80" customWidth="1"/>
    <col min="13039" max="13039" width="11.5703125" style="80" customWidth="1"/>
    <col min="13040" max="13040" width="8.7109375" style="80" customWidth="1"/>
    <col min="13041" max="13041" width="7.7109375" style="80" customWidth="1"/>
    <col min="13042" max="13042" width="9" style="80" customWidth="1"/>
    <col min="13043" max="13043" width="10.28515625" style="80" customWidth="1"/>
    <col min="13044" max="13044" width="5" style="80" customWidth="1"/>
    <col min="13045" max="13045" width="11" style="80" customWidth="1"/>
    <col min="13046" max="13046" width="5.140625" style="80" bestFit="1" customWidth="1"/>
    <col min="13047" max="13047" width="10.85546875" style="80" customWidth="1"/>
    <col min="13048" max="13048" width="5.28515625" style="80" customWidth="1"/>
    <col min="13049" max="13049" width="10.7109375" style="80" customWidth="1"/>
    <col min="13050" max="13050" width="4.7109375" style="80" bestFit="1" customWidth="1"/>
    <col min="13051" max="13051" width="10.7109375" style="80" customWidth="1"/>
    <col min="13052" max="13052" width="8.28515625" style="80" customWidth="1"/>
    <col min="13053" max="13053" width="10.7109375" style="80" customWidth="1"/>
    <col min="13054" max="13054" width="19" style="80" customWidth="1"/>
    <col min="13055" max="13055" width="9.140625" style="80" customWidth="1"/>
    <col min="13056" max="13056" width="71.140625" style="80" customWidth="1"/>
    <col min="13057" max="13057" width="17.7109375" style="80" customWidth="1"/>
    <col min="13058" max="13058" width="75.85546875" style="80" customWidth="1"/>
    <col min="13059" max="13060" width="11.42578125" style="80"/>
    <col min="13061" max="13061" width="32.42578125" style="80" customWidth="1"/>
    <col min="13062" max="13062" width="33.7109375" style="80" customWidth="1"/>
    <col min="13063" max="13063" width="30.7109375" style="80" customWidth="1"/>
    <col min="13064" max="13283" width="11.42578125" style="80"/>
    <col min="13284" max="13284" width="16.28515625" style="80" customWidth="1"/>
    <col min="13285" max="13285" width="19.7109375" style="80" customWidth="1"/>
    <col min="13286" max="13286" width="33.42578125" style="80" customWidth="1"/>
    <col min="13287" max="13287" width="25" style="80" customWidth="1"/>
    <col min="13288" max="13289" width="9.42578125" style="80" customWidth="1"/>
    <col min="13290" max="13290" width="25.7109375" style="80" customWidth="1"/>
    <col min="13291" max="13291" width="36.7109375" style="80" customWidth="1"/>
    <col min="13292" max="13292" width="50.7109375" style="80" customWidth="1"/>
    <col min="13293" max="13293" width="34.140625" style="80" customWidth="1"/>
    <col min="13294" max="13294" width="10.28515625" style="80" customWidth="1"/>
    <col min="13295" max="13295" width="11.5703125" style="80" customWidth="1"/>
    <col min="13296" max="13296" width="8.7109375" style="80" customWidth="1"/>
    <col min="13297" max="13297" width="7.7109375" style="80" customWidth="1"/>
    <col min="13298" max="13298" width="9" style="80" customWidth="1"/>
    <col min="13299" max="13299" width="10.28515625" style="80" customWidth="1"/>
    <col min="13300" max="13300" width="5" style="80" customWidth="1"/>
    <col min="13301" max="13301" width="11" style="80" customWidth="1"/>
    <col min="13302" max="13302" width="5.140625" style="80" bestFit="1" customWidth="1"/>
    <col min="13303" max="13303" width="10.85546875" style="80" customWidth="1"/>
    <col min="13304" max="13304" width="5.28515625" style="80" customWidth="1"/>
    <col min="13305" max="13305" width="10.7109375" style="80" customWidth="1"/>
    <col min="13306" max="13306" width="4.7109375" style="80" bestFit="1" customWidth="1"/>
    <col min="13307" max="13307" width="10.7109375" style="80" customWidth="1"/>
    <col min="13308" max="13308" width="8.28515625" style="80" customWidth="1"/>
    <col min="13309" max="13309" width="10.7109375" style="80" customWidth="1"/>
    <col min="13310" max="13310" width="19" style="80" customWidth="1"/>
    <col min="13311" max="13311" width="9.140625" style="80" customWidth="1"/>
    <col min="13312" max="13312" width="71.140625" style="80" customWidth="1"/>
    <col min="13313" max="13313" width="17.7109375" style="80" customWidth="1"/>
    <col min="13314" max="13314" width="75.85546875" style="80" customWidth="1"/>
    <col min="13315" max="13316" width="11.42578125" style="80"/>
    <col min="13317" max="13317" width="32.42578125" style="80" customWidth="1"/>
    <col min="13318" max="13318" width="33.7109375" style="80" customWidth="1"/>
    <col min="13319" max="13319" width="30.7109375" style="80" customWidth="1"/>
    <col min="13320" max="13539" width="11.42578125" style="80"/>
    <col min="13540" max="13540" width="16.28515625" style="80" customWidth="1"/>
    <col min="13541" max="13541" width="19.7109375" style="80" customWidth="1"/>
    <col min="13542" max="13542" width="33.42578125" style="80" customWidth="1"/>
    <col min="13543" max="13543" width="25" style="80" customWidth="1"/>
    <col min="13544" max="13545" width="9.42578125" style="80" customWidth="1"/>
    <col min="13546" max="13546" width="25.7109375" style="80" customWidth="1"/>
    <col min="13547" max="13547" width="36.7109375" style="80" customWidth="1"/>
    <col min="13548" max="13548" width="50.7109375" style="80" customWidth="1"/>
    <col min="13549" max="13549" width="34.140625" style="80" customWidth="1"/>
    <col min="13550" max="13550" width="10.28515625" style="80" customWidth="1"/>
    <col min="13551" max="13551" width="11.5703125" style="80" customWidth="1"/>
    <col min="13552" max="13552" width="8.7109375" style="80" customWidth="1"/>
    <col min="13553" max="13553" width="7.7109375" style="80" customWidth="1"/>
    <col min="13554" max="13554" width="9" style="80" customWidth="1"/>
    <col min="13555" max="13555" width="10.28515625" style="80" customWidth="1"/>
    <col min="13556" max="13556" width="5" style="80" customWidth="1"/>
    <col min="13557" max="13557" width="11" style="80" customWidth="1"/>
    <col min="13558" max="13558" width="5.140625" style="80" bestFit="1" customWidth="1"/>
    <col min="13559" max="13559" width="10.85546875" style="80" customWidth="1"/>
    <col min="13560" max="13560" width="5.28515625" style="80" customWidth="1"/>
    <col min="13561" max="13561" width="10.7109375" style="80" customWidth="1"/>
    <col min="13562" max="13562" width="4.7109375" style="80" bestFit="1" customWidth="1"/>
    <col min="13563" max="13563" width="10.7109375" style="80" customWidth="1"/>
    <col min="13564" max="13564" width="8.28515625" style="80" customWidth="1"/>
    <col min="13565" max="13565" width="10.7109375" style="80" customWidth="1"/>
    <col min="13566" max="13566" width="19" style="80" customWidth="1"/>
    <col min="13567" max="13567" width="9.140625" style="80" customWidth="1"/>
    <col min="13568" max="13568" width="71.140625" style="80" customWidth="1"/>
    <col min="13569" max="13569" width="17.7109375" style="80" customWidth="1"/>
    <col min="13570" max="13570" width="75.85546875" style="80" customWidth="1"/>
    <col min="13571" max="13572" width="11.42578125" style="80"/>
    <col min="13573" max="13573" width="32.42578125" style="80" customWidth="1"/>
    <col min="13574" max="13574" width="33.7109375" style="80" customWidth="1"/>
    <col min="13575" max="13575" width="30.7109375" style="80" customWidth="1"/>
    <col min="13576" max="13795" width="11.42578125" style="80"/>
    <col min="13796" max="13796" width="16.28515625" style="80" customWidth="1"/>
    <col min="13797" max="13797" width="19.7109375" style="80" customWidth="1"/>
    <col min="13798" max="13798" width="33.42578125" style="80" customWidth="1"/>
    <col min="13799" max="13799" width="25" style="80" customWidth="1"/>
    <col min="13800" max="13801" width="9.42578125" style="80" customWidth="1"/>
    <col min="13802" max="13802" width="25.7109375" style="80" customWidth="1"/>
    <col min="13803" max="13803" width="36.7109375" style="80" customWidth="1"/>
    <col min="13804" max="13804" width="50.7109375" style="80" customWidth="1"/>
    <col min="13805" max="13805" width="34.140625" style="80" customWidth="1"/>
    <col min="13806" max="13806" width="10.28515625" style="80" customWidth="1"/>
    <col min="13807" max="13807" width="11.5703125" style="80" customWidth="1"/>
    <col min="13808" max="13808" width="8.7109375" style="80" customWidth="1"/>
    <col min="13809" max="13809" width="7.7109375" style="80" customWidth="1"/>
    <col min="13810" max="13810" width="9" style="80" customWidth="1"/>
    <col min="13811" max="13811" width="10.28515625" style="80" customWidth="1"/>
    <col min="13812" max="13812" width="5" style="80" customWidth="1"/>
    <col min="13813" max="13813" width="11" style="80" customWidth="1"/>
    <col min="13814" max="13814" width="5.140625" style="80" bestFit="1" customWidth="1"/>
    <col min="13815" max="13815" width="10.85546875" style="80" customWidth="1"/>
    <col min="13816" max="13816" width="5.28515625" style="80" customWidth="1"/>
    <col min="13817" max="13817" width="10.7109375" style="80" customWidth="1"/>
    <col min="13818" max="13818" width="4.7109375" style="80" bestFit="1" customWidth="1"/>
    <col min="13819" max="13819" width="10.7109375" style="80" customWidth="1"/>
    <col min="13820" max="13820" width="8.28515625" style="80" customWidth="1"/>
    <col min="13821" max="13821" width="10.7109375" style="80" customWidth="1"/>
    <col min="13822" max="13822" width="19" style="80" customWidth="1"/>
    <col min="13823" max="13823" width="9.140625" style="80" customWidth="1"/>
    <col min="13824" max="13824" width="71.140625" style="80" customWidth="1"/>
    <col min="13825" max="13825" width="17.7109375" style="80" customWidth="1"/>
    <col min="13826" max="13826" width="75.85546875" style="80" customWidth="1"/>
    <col min="13827" max="13828" width="11.42578125" style="80"/>
    <col min="13829" max="13829" width="32.42578125" style="80" customWidth="1"/>
    <col min="13830" max="13830" width="33.7109375" style="80" customWidth="1"/>
    <col min="13831" max="13831" width="30.7109375" style="80" customWidth="1"/>
    <col min="13832" max="14051" width="11.42578125" style="80"/>
    <col min="14052" max="14052" width="16.28515625" style="80" customWidth="1"/>
    <col min="14053" max="14053" width="19.7109375" style="80" customWidth="1"/>
    <col min="14054" max="14054" width="33.42578125" style="80" customWidth="1"/>
    <col min="14055" max="14055" width="25" style="80" customWidth="1"/>
    <col min="14056" max="14057" width="9.42578125" style="80" customWidth="1"/>
    <col min="14058" max="14058" width="25.7109375" style="80" customWidth="1"/>
    <col min="14059" max="14059" width="36.7109375" style="80" customWidth="1"/>
    <col min="14060" max="14060" width="50.7109375" style="80" customWidth="1"/>
    <col min="14061" max="14061" width="34.140625" style="80" customWidth="1"/>
    <col min="14062" max="14062" width="10.28515625" style="80" customWidth="1"/>
    <col min="14063" max="14063" width="11.5703125" style="80" customWidth="1"/>
    <col min="14064" max="14064" width="8.7109375" style="80" customWidth="1"/>
    <col min="14065" max="14065" width="7.7109375" style="80" customWidth="1"/>
    <col min="14066" max="14066" width="9" style="80" customWidth="1"/>
    <col min="14067" max="14067" width="10.28515625" style="80" customWidth="1"/>
    <col min="14068" max="14068" width="5" style="80" customWidth="1"/>
    <col min="14069" max="14069" width="11" style="80" customWidth="1"/>
    <col min="14070" max="14070" width="5.140625" style="80" bestFit="1" customWidth="1"/>
    <col min="14071" max="14071" width="10.85546875" style="80" customWidth="1"/>
    <col min="14072" max="14072" width="5.28515625" style="80" customWidth="1"/>
    <col min="14073" max="14073" width="10.7109375" style="80" customWidth="1"/>
    <col min="14074" max="14074" width="4.7109375" style="80" bestFit="1" customWidth="1"/>
    <col min="14075" max="14075" width="10.7109375" style="80" customWidth="1"/>
    <col min="14076" max="14076" width="8.28515625" style="80" customWidth="1"/>
    <col min="14077" max="14077" width="10.7109375" style="80" customWidth="1"/>
    <col min="14078" max="14078" width="19" style="80" customWidth="1"/>
    <col min="14079" max="14079" width="9.140625" style="80" customWidth="1"/>
    <col min="14080" max="14080" width="71.140625" style="80" customWidth="1"/>
    <col min="14081" max="14081" width="17.7109375" style="80" customWidth="1"/>
    <col min="14082" max="14082" width="75.85546875" style="80" customWidth="1"/>
    <col min="14083" max="14084" width="11.42578125" style="80"/>
    <col min="14085" max="14085" width="32.42578125" style="80" customWidth="1"/>
    <col min="14086" max="14086" width="33.7109375" style="80" customWidth="1"/>
    <col min="14087" max="14087" width="30.7109375" style="80" customWidth="1"/>
    <col min="14088" max="14307" width="11.42578125" style="80"/>
    <col min="14308" max="14308" width="16.28515625" style="80" customWidth="1"/>
    <col min="14309" max="14309" width="19.7109375" style="80" customWidth="1"/>
    <col min="14310" max="14310" width="33.42578125" style="80" customWidth="1"/>
    <col min="14311" max="14311" width="25" style="80" customWidth="1"/>
    <col min="14312" max="14313" width="9.42578125" style="80" customWidth="1"/>
    <col min="14314" max="14314" width="25.7109375" style="80" customWidth="1"/>
    <col min="14315" max="14315" width="36.7109375" style="80" customWidth="1"/>
    <col min="14316" max="14316" width="50.7109375" style="80" customWidth="1"/>
    <col min="14317" max="14317" width="34.140625" style="80" customWidth="1"/>
    <col min="14318" max="14318" width="10.28515625" style="80" customWidth="1"/>
    <col min="14319" max="14319" width="11.5703125" style="80" customWidth="1"/>
    <col min="14320" max="14320" width="8.7109375" style="80" customWidth="1"/>
    <col min="14321" max="14321" width="7.7109375" style="80" customWidth="1"/>
    <col min="14322" max="14322" width="9" style="80" customWidth="1"/>
    <col min="14323" max="14323" width="10.28515625" style="80" customWidth="1"/>
    <col min="14324" max="14324" width="5" style="80" customWidth="1"/>
    <col min="14325" max="14325" width="11" style="80" customWidth="1"/>
    <col min="14326" max="14326" width="5.140625" style="80" bestFit="1" customWidth="1"/>
    <col min="14327" max="14327" width="10.85546875" style="80" customWidth="1"/>
    <col min="14328" max="14328" width="5.28515625" style="80" customWidth="1"/>
    <col min="14329" max="14329" width="10.7109375" style="80" customWidth="1"/>
    <col min="14330" max="14330" width="4.7109375" style="80" bestFit="1" customWidth="1"/>
    <col min="14331" max="14331" width="10.7109375" style="80" customWidth="1"/>
    <col min="14332" max="14332" width="8.28515625" style="80" customWidth="1"/>
    <col min="14333" max="14333" width="10.7109375" style="80" customWidth="1"/>
    <col min="14334" max="14334" width="19" style="80" customWidth="1"/>
    <col min="14335" max="14335" width="9.140625" style="80" customWidth="1"/>
    <col min="14336" max="14336" width="71.140625" style="80" customWidth="1"/>
    <col min="14337" max="14337" width="17.7109375" style="80" customWidth="1"/>
    <col min="14338" max="14338" width="75.85546875" style="80" customWidth="1"/>
    <col min="14339" max="14340" width="11.42578125" style="80"/>
    <col min="14341" max="14341" width="32.42578125" style="80" customWidth="1"/>
    <col min="14342" max="14342" width="33.7109375" style="80" customWidth="1"/>
    <col min="14343" max="14343" width="30.7109375" style="80" customWidth="1"/>
    <col min="14344" max="14563" width="11.42578125" style="80"/>
    <col min="14564" max="14564" width="16.28515625" style="80" customWidth="1"/>
    <col min="14565" max="14565" width="19.7109375" style="80" customWidth="1"/>
    <col min="14566" max="14566" width="33.42578125" style="80" customWidth="1"/>
    <col min="14567" max="14567" width="25" style="80" customWidth="1"/>
    <col min="14568" max="14569" width="9.42578125" style="80" customWidth="1"/>
    <col min="14570" max="14570" width="25.7109375" style="80" customWidth="1"/>
    <col min="14571" max="14571" width="36.7109375" style="80" customWidth="1"/>
    <col min="14572" max="14572" width="50.7109375" style="80" customWidth="1"/>
    <col min="14573" max="14573" width="34.140625" style="80" customWidth="1"/>
    <col min="14574" max="14574" width="10.28515625" style="80" customWidth="1"/>
    <col min="14575" max="14575" width="11.5703125" style="80" customWidth="1"/>
    <col min="14576" max="14576" width="8.7109375" style="80" customWidth="1"/>
    <col min="14577" max="14577" width="7.7109375" style="80" customWidth="1"/>
    <col min="14578" max="14578" width="9" style="80" customWidth="1"/>
    <col min="14579" max="14579" width="10.28515625" style="80" customWidth="1"/>
    <col min="14580" max="14580" width="5" style="80" customWidth="1"/>
    <col min="14581" max="14581" width="11" style="80" customWidth="1"/>
    <col min="14582" max="14582" width="5.140625" style="80" bestFit="1" customWidth="1"/>
    <col min="14583" max="14583" width="10.85546875" style="80" customWidth="1"/>
    <col min="14584" max="14584" width="5.28515625" style="80" customWidth="1"/>
    <col min="14585" max="14585" width="10.7109375" style="80" customWidth="1"/>
    <col min="14586" max="14586" width="4.7109375" style="80" bestFit="1" customWidth="1"/>
    <col min="14587" max="14587" width="10.7109375" style="80" customWidth="1"/>
    <col min="14588" max="14588" width="8.28515625" style="80" customWidth="1"/>
    <col min="14589" max="14589" width="10.7109375" style="80" customWidth="1"/>
    <col min="14590" max="14590" width="19" style="80" customWidth="1"/>
    <col min="14591" max="14591" width="9.140625" style="80" customWidth="1"/>
    <col min="14592" max="14592" width="71.140625" style="80" customWidth="1"/>
    <col min="14593" max="14593" width="17.7109375" style="80" customWidth="1"/>
    <col min="14594" max="14594" width="75.85546875" style="80" customWidth="1"/>
    <col min="14595" max="14596" width="11.42578125" style="80"/>
    <col min="14597" max="14597" width="32.42578125" style="80" customWidth="1"/>
    <col min="14598" max="14598" width="33.7109375" style="80" customWidth="1"/>
    <col min="14599" max="14599" width="30.7109375" style="80" customWidth="1"/>
    <col min="14600" max="14819" width="11.42578125" style="80"/>
    <col min="14820" max="14820" width="16.28515625" style="80" customWidth="1"/>
    <col min="14821" max="14821" width="19.7109375" style="80" customWidth="1"/>
    <col min="14822" max="14822" width="33.42578125" style="80" customWidth="1"/>
    <col min="14823" max="14823" width="25" style="80" customWidth="1"/>
    <col min="14824" max="14825" width="9.42578125" style="80" customWidth="1"/>
    <col min="14826" max="14826" width="25.7109375" style="80" customWidth="1"/>
    <col min="14827" max="14827" width="36.7109375" style="80" customWidth="1"/>
    <col min="14828" max="14828" width="50.7109375" style="80" customWidth="1"/>
    <col min="14829" max="14829" width="34.140625" style="80" customWidth="1"/>
    <col min="14830" max="14830" width="10.28515625" style="80" customWidth="1"/>
    <col min="14831" max="14831" width="11.5703125" style="80" customWidth="1"/>
    <col min="14832" max="14832" width="8.7109375" style="80" customWidth="1"/>
    <col min="14833" max="14833" width="7.7109375" style="80" customWidth="1"/>
    <col min="14834" max="14834" width="9" style="80" customWidth="1"/>
    <col min="14835" max="14835" width="10.28515625" style="80" customWidth="1"/>
    <col min="14836" max="14836" width="5" style="80" customWidth="1"/>
    <col min="14837" max="14837" width="11" style="80" customWidth="1"/>
    <col min="14838" max="14838" width="5.140625" style="80" bestFit="1" customWidth="1"/>
    <col min="14839" max="14839" width="10.85546875" style="80" customWidth="1"/>
    <col min="14840" max="14840" width="5.28515625" style="80" customWidth="1"/>
    <col min="14841" max="14841" width="10.7109375" style="80" customWidth="1"/>
    <col min="14842" max="14842" width="4.7109375" style="80" bestFit="1" customWidth="1"/>
    <col min="14843" max="14843" width="10.7109375" style="80" customWidth="1"/>
    <col min="14844" max="14844" width="8.28515625" style="80" customWidth="1"/>
    <col min="14845" max="14845" width="10.7109375" style="80" customWidth="1"/>
    <col min="14846" max="14846" width="19" style="80" customWidth="1"/>
    <col min="14847" max="14847" width="9.140625" style="80" customWidth="1"/>
    <col min="14848" max="14848" width="71.140625" style="80" customWidth="1"/>
    <col min="14849" max="14849" width="17.7109375" style="80" customWidth="1"/>
    <col min="14850" max="14850" width="75.85546875" style="80" customWidth="1"/>
    <col min="14851" max="14852" width="11.42578125" style="80"/>
    <col min="14853" max="14853" width="32.42578125" style="80" customWidth="1"/>
    <col min="14854" max="14854" width="33.7109375" style="80" customWidth="1"/>
    <col min="14855" max="14855" width="30.7109375" style="80" customWidth="1"/>
    <col min="14856" max="15075" width="11.42578125" style="80"/>
    <col min="15076" max="15076" width="16.28515625" style="80" customWidth="1"/>
    <col min="15077" max="15077" width="19.7109375" style="80" customWidth="1"/>
    <col min="15078" max="15078" width="33.42578125" style="80" customWidth="1"/>
    <col min="15079" max="15079" width="25" style="80" customWidth="1"/>
    <col min="15080" max="15081" width="9.42578125" style="80" customWidth="1"/>
    <col min="15082" max="15082" width="25.7109375" style="80" customWidth="1"/>
    <col min="15083" max="15083" width="36.7109375" style="80" customWidth="1"/>
    <col min="15084" max="15084" width="50.7109375" style="80" customWidth="1"/>
    <col min="15085" max="15085" width="34.140625" style="80" customWidth="1"/>
    <col min="15086" max="15086" width="10.28515625" style="80" customWidth="1"/>
    <col min="15087" max="15087" width="11.5703125" style="80" customWidth="1"/>
    <col min="15088" max="15088" width="8.7109375" style="80" customWidth="1"/>
    <col min="15089" max="15089" width="7.7109375" style="80" customWidth="1"/>
    <col min="15090" max="15090" width="9" style="80" customWidth="1"/>
    <col min="15091" max="15091" width="10.28515625" style="80" customWidth="1"/>
    <col min="15092" max="15092" width="5" style="80" customWidth="1"/>
    <col min="15093" max="15093" width="11" style="80" customWidth="1"/>
    <col min="15094" max="15094" width="5.140625" style="80" bestFit="1" customWidth="1"/>
    <col min="15095" max="15095" width="10.85546875" style="80" customWidth="1"/>
    <col min="15096" max="15096" width="5.28515625" style="80" customWidth="1"/>
    <col min="15097" max="15097" width="10.7109375" style="80" customWidth="1"/>
    <col min="15098" max="15098" width="4.7109375" style="80" bestFit="1" customWidth="1"/>
    <col min="15099" max="15099" width="10.7109375" style="80" customWidth="1"/>
    <col min="15100" max="15100" width="8.28515625" style="80" customWidth="1"/>
    <col min="15101" max="15101" width="10.7109375" style="80" customWidth="1"/>
    <col min="15102" max="15102" width="19" style="80" customWidth="1"/>
    <col min="15103" max="15103" width="9.140625" style="80" customWidth="1"/>
    <col min="15104" max="15104" width="71.140625" style="80" customWidth="1"/>
    <col min="15105" max="15105" width="17.7109375" style="80" customWidth="1"/>
    <col min="15106" max="15106" width="75.85546875" style="80" customWidth="1"/>
    <col min="15107" max="15108" width="11.42578125" style="80"/>
    <col min="15109" max="15109" width="32.42578125" style="80" customWidth="1"/>
    <col min="15110" max="15110" width="33.7109375" style="80" customWidth="1"/>
    <col min="15111" max="15111" width="30.7109375" style="80" customWidth="1"/>
    <col min="15112" max="15331" width="11.42578125" style="80"/>
    <col min="15332" max="15332" width="16.28515625" style="80" customWidth="1"/>
    <col min="15333" max="15333" width="19.7109375" style="80" customWidth="1"/>
    <col min="15334" max="15334" width="33.42578125" style="80" customWidth="1"/>
    <col min="15335" max="15335" width="25" style="80" customWidth="1"/>
    <col min="15336" max="15337" width="9.42578125" style="80" customWidth="1"/>
    <col min="15338" max="15338" width="25.7109375" style="80" customWidth="1"/>
    <col min="15339" max="15339" width="36.7109375" style="80" customWidth="1"/>
    <col min="15340" max="15340" width="50.7109375" style="80" customWidth="1"/>
    <col min="15341" max="15341" width="34.140625" style="80" customWidth="1"/>
    <col min="15342" max="15342" width="10.28515625" style="80" customWidth="1"/>
    <col min="15343" max="15343" width="11.5703125" style="80" customWidth="1"/>
    <col min="15344" max="15344" width="8.7109375" style="80" customWidth="1"/>
    <col min="15345" max="15345" width="7.7109375" style="80" customWidth="1"/>
    <col min="15346" max="15346" width="9" style="80" customWidth="1"/>
    <col min="15347" max="15347" width="10.28515625" style="80" customWidth="1"/>
    <col min="15348" max="15348" width="5" style="80" customWidth="1"/>
    <col min="15349" max="15349" width="11" style="80" customWidth="1"/>
    <col min="15350" max="15350" width="5.140625" style="80" bestFit="1" customWidth="1"/>
    <col min="15351" max="15351" width="10.85546875" style="80" customWidth="1"/>
    <col min="15352" max="15352" width="5.28515625" style="80" customWidth="1"/>
    <col min="15353" max="15353" width="10.7109375" style="80" customWidth="1"/>
    <col min="15354" max="15354" width="4.7109375" style="80" bestFit="1" customWidth="1"/>
    <col min="15355" max="15355" width="10.7109375" style="80" customWidth="1"/>
    <col min="15356" max="15356" width="8.28515625" style="80" customWidth="1"/>
    <col min="15357" max="15357" width="10.7109375" style="80" customWidth="1"/>
    <col min="15358" max="15358" width="19" style="80" customWidth="1"/>
    <col min="15359" max="15359" width="9.140625" style="80" customWidth="1"/>
    <col min="15360" max="15360" width="71.140625" style="80" customWidth="1"/>
    <col min="15361" max="15361" width="17.7109375" style="80" customWidth="1"/>
    <col min="15362" max="15362" width="75.85546875" style="80" customWidth="1"/>
    <col min="15363" max="15364" width="11.42578125" style="80"/>
    <col min="15365" max="15365" width="32.42578125" style="80" customWidth="1"/>
    <col min="15366" max="15366" width="33.7109375" style="80" customWidth="1"/>
    <col min="15367" max="15367" width="30.7109375" style="80" customWidth="1"/>
    <col min="15368" max="15587" width="11.42578125" style="80"/>
    <col min="15588" max="15588" width="16.28515625" style="80" customWidth="1"/>
    <col min="15589" max="15589" width="19.7109375" style="80" customWidth="1"/>
    <col min="15590" max="15590" width="33.42578125" style="80" customWidth="1"/>
    <col min="15591" max="15591" width="25" style="80" customWidth="1"/>
    <col min="15592" max="15593" width="9.42578125" style="80" customWidth="1"/>
    <col min="15594" max="15594" width="25.7109375" style="80" customWidth="1"/>
    <col min="15595" max="15595" width="36.7109375" style="80" customWidth="1"/>
    <col min="15596" max="15596" width="50.7109375" style="80" customWidth="1"/>
    <col min="15597" max="15597" width="34.140625" style="80" customWidth="1"/>
    <col min="15598" max="15598" width="10.28515625" style="80" customWidth="1"/>
    <col min="15599" max="15599" width="11.5703125" style="80" customWidth="1"/>
    <col min="15600" max="15600" width="8.7109375" style="80" customWidth="1"/>
    <col min="15601" max="15601" width="7.7109375" style="80" customWidth="1"/>
    <col min="15602" max="15602" width="9" style="80" customWidth="1"/>
    <col min="15603" max="15603" width="10.28515625" style="80" customWidth="1"/>
    <col min="15604" max="15604" width="5" style="80" customWidth="1"/>
    <col min="15605" max="15605" width="11" style="80" customWidth="1"/>
    <col min="15606" max="15606" width="5.140625" style="80" bestFit="1" customWidth="1"/>
    <col min="15607" max="15607" width="10.85546875" style="80" customWidth="1"/>
    <col min="15608" max="15608" width="5.28515625" style="80" customWidth="1"/>
    <col min="15609" max="15609" width="10.7109375" style="80" customWidth="1"/>
    <col min="15610" max="15610" width="4.7109375" style="80" bestFit="1" customWidth="1"/>
    <col min="15611" max="15611" width="10.7109375" style="80" customWidth="1"/>
    <col min="15612" max="15612" width="8.28515625" style="80" customWidth="1"/>
    <col min="15613" max="15613" width="10.7109375" style="80" customWidth="1"/>
    <col min="15614" max="15614" width="19" style="80" customWidth="1"/>
    <col min="15615" max="15615" width="9.140625" style="80" customWidth="1"/>
    <col min="15616" max="15616" width="71.140625" style="80" customWidth="1"/>
    <col min="15617" max="15617" width="17.7109375" style="80" customWidth="1"/>
    <col min="15618" max="15618" width="75.85546875" style="80" customWidth="1"/>
    <col min="15619" max="15620" width="11.42578125" style="80"/>
    <col min="15621" max="15621" width="32.42578125" style="80" customWidth="1"/>
    <col min="15622" max="15622" width="33.7109375" style="80" customWidth="1"/>
    <col min="15623" max="15623" width="30.7109375" style="80" customWidth="1"/>
    <col min="15624" max="15843" width="11.42578125" style="80"/>
    <col min="15844" max="15844" width="16.28515625" style="80" customWidth="1"/>
    <col min="15845" max="15845" width="19.7109375" style="80" customWidth="1"/>
    <col min="15846" max="15846" width="33.42578125" style="80" customWidth="1"/>
    <col min="15847" max="15847" width="25" style="80" customWidth="1"/>
    <col min="15848" max="15849" width="9.42578125" style="80" customWidth="1"/>
    <col min="15850" max="15850" width="25.7109375" style="80" customWidth="1"/>
    <col min="15851" max="15851" width="36.7109375" style="80" customWidth="1"/>
    <col min="15852" max="15852" width="50.7109375" style="80" customWidth="1"/>
    <col min="15853" max="15853" width="34.140625" style="80" customWidth="1"/>
    <col min="15854" max="15854" width="10.28515625" style="80" customWidth="1"/>
    <col min="15855" max="15855" width="11.5703125" style="80" customWidth="1"/>
    <col min="15856" max="15856" width="8.7109375" style="80" customWidth="1"/>
    <col min="15857" max="15857" width="7.7109375" style="80" customWidth="1"/>
    <col min="15858" max="15858" width="9" style="80" customWidth="1"/>
    <col min="15859" max="15859" width="10.28515625" style="80" customWidth="1"/>
    <col min="15860" max="15860" width="5" style="80" customWidth="1"/>
    <col min="15861" max="15861" width="11" style="80" customWidth="1"/>
    <col min="15862" max="15862" width="5.140625" style="80" bestFit="1" customWidth="1"/>
    <col min="15863" max="15863" width="10.85546875" style="80" customWidth="1"/>
    <col min="15864" max="15864" width="5.28515625" style="80" customWidth="1"/>
    <col min="15865" max="15865" width="10.7109375" style="80" customWidth="1"/>
    <col min="15866" max="15866" width="4.7109375" style="80" bestFit="1" customWidth="1"/>
    <col min="15867" max="15867" width="10.7109375" style="80" customWidth="1"/>
    <col min="15868" max="15868" width="8.28515625" style="80" customWidth="1"/>
    <col min="15869" max="15869" width="10.7109375" style="80" customWidth="1"/>
    <col min="15870" max="15870" width="19" style="80" customWidth="1"/>
    <col min="15871" max="15871" width="9.140625" style="80" customWidth="1"/>
    <col min="15872" max="15872" width="71.140625" style="80" customWidth="1"/>
    <col min="15873" max="15873" width="17.7109375" style="80" customWidth="1"/>
    <col min="15874" max="15874" width="75.85546875" style="80" customWidth="1"/>
    <col min="15875" max="15876" width="11.42578125" style="80"/>
    <col min="15877" max="15877" width="32.42578125" style="80" customWidth="1"/>
    <col min="15878" max="15878" width="33.7109375" style="80" customWidth="1"/>
    <col min="15879" max="15879" width="30.7109375" style="80" customWidth="1"/>
    <col min="15880" max="16099" width="11.42578125" style="80"/>
    <col min="16100" max="16100" width="16.28515625" style="80" customWidth="1"/>
    <col min="16101" max="16101" width="19.7109375" style="80" customWidth="1"/>
    <col min="16102" max="16102" width="33.42578125" style="80" customWidth="1"/>
    <col min="16103" max="16103" width="25" style="80" customWidth="1"/>
    <col min="16104" max="16105" width="9.42578125" style="80" customWidth="1"/>
    <col min="16106" max="16106" width="25.7109375" style="80" customWidth="1"/>
    <col min="16107" max="16107" width="36.7109375" style="80" customWidth="1"/>
    <col min="16108" max="16108" width="50.7109375" style="80" customWidth="1"/>
    <col min="16109" max="16109" width="34.140625" style="80" customWidth="1"/>
    <col min="16110" max="16110" width="10.28515625" style="80" customWidth="1"/>
    <col min="16111" max="16111" width="11.5703125" style="80" customWidth="1"/>
    <col min="16112" max="16112" width="8.7109375" style="80" customWidth="1"/>
    <col min="16113" max="16113" width="7.7109375" style="80" customWidth="1"/>
    <col min="16114" max="16114" width="9" style="80" customWidth="1"/>
    <col min="16115" max="16115" width="10.28515625" style="80" customWidth="1"/>
    <col min="16116" max="16116" width="5" style="80" customWidth="1"/>
    <col min="16117" max="16117" width="11" style="80" customWidth="1"/>
    <col min="16118" max="16118" width="5.140625" style="80" bestFit="1" customWidth="1"/>
    <col min="16119" max="16119" width="10.85546875" style="80" customWidth="1"/>
    <col min="16120" max="16120" width="5.28515625" style="80" customWidth="1"/>
    <col min="16121" max="16121" width="10.7109375" style="80" customWidth="1"/>
    <col min="16122" max="16122" width="4.7109375" style="80" bestFit="1" customWidth="1"/>
    <col min="16123" max="16123" width="10.7109375" style="80" customWidth="1"/>
    <col min="16124" max="16124" width="8.28515625" style="80" customWidth="1"/>
    <col min="16125" max="16125" width="10.7109375" style="80" customWidth="1"/>
    <col min="16126" max="16126" width="19" style="80" customWidth="1"/>
    <col min="16127" max="16127" width="9.140625" style="80" customWidth="1"/>
    <col min="16128" max="16128" width="71.140625" style="80" customWidth="1"/>
    <col min="16129" max="16129" width="17.7109375" style="80" customWidth="1"/>
    <col min="16130" max="16130" width="75.85546875" style="80" customWidth="1"/>
    <col min="16131" max="16132" width="11.42578125" style="80"/>
    <col min="16133" max="16133" width="32.42578125" style="80" customWidth="1"/>
    <col min="16134" max="16134" width="33.7109375" style="80" customWidth="1"/>
    <col min="16135" max="16135" width="30.7109375" style="80" customWidth="1"/>
    <col min="16136" max="16350" width="11.42578125" style="80"/>
    <col min="16351" max="16371" width="11.42578125" style="80" customWidth="1"/>
    <col min="16372" max="16384" width="11.42578125" style="80"/>
  </cols>
  <sheetData>
    <row r="1" spans="2:46" s="40" customFormat="1" ht="41.25" customHeight="1" thickBot="1" x14ac:dyDescent="0.25">
      <c r="E1" s="41"/>
      <c r="H1" s="41"/>
      <c r="I1" s="41"/>
    </row>
    <row r="2" spans="2:46" s="42" customFormat="1" ht="39" customHeight="1" x14ac:dyDescent="0.25">
      <c r="B2" s="339"/>
      <c r="C2" s="340"/>
      <c r="D2" s="340"/>
      <c r="E2" s="345" t="s">
        <v>629</v>
      </c>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7"/>
      <c r="AG2" s="351" t="s">
        <v>630</v>
      </c>
      <c r="AH2" s="352"/>
    </row>
    <row r="3" spans="2:46" s="42" customFormat="1" ht="34.5" customHeight="1" x14ac:dyDescent="0.25">
      <c r="B3" s="341"/>
      <c r="C3" s="342"/>
      <c r="D3" s="342"/>
      <c r="E3" s="348"/>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50"/>
      <c r="AG3" s="353"/>
      <c r="AH3" s="354"/>
    </row>
    <row r="4" spans="2:46" s="42" customFormat="1" ht="51.75" customHeight="1" thickBot="1" x14ac:dyDescent="0.3">
      <c r="B4" s="341"/>
      <c r="C4" s="342"/>
      <c r="D4" s="342"/>
      <c r="E4" s="348" t="s">
        <v>631</v>
      </c>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50"/>
      <c r="AG4" s="358" t="s">
        <v>632</v>
      </c>
      <c r="AH4" s="359"/>
    </row>
    <row r="5" spans="2:46" s="42" customFormat="1" ht="34.5" hidden="1" customHeight="1" thickBot="1" x14ac:dyDescent="0.3">
      <c r="B5" s="343"/>
      <c r="C5" s="344"/>
      <c r="D5" s="344"/>
      <c r="E5" s="355"/>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7"/>
      <c r="AG5" s="360" t="s">
        <v>633</v>
      </c>
      <c r="AH5" s="361"/>
      <c r="AK5" s="43"/>
      <c r="AL5" s="43"/>
      <c r="AM5" s="43"/>
      <c r="AN5" s="43"/>
      <c r="AO5" s="43"/>
      <c r="AP5" s="43"/>
      <c r="AQ5" s="43"/>
      <c r="AR5" s="43"/>
      <c r="AS5" s="43"/>
      <c r="AT5" s="43"/>
    </row>
    <row r="6" spans="2:46" s="40" customFormat="1" ht="37.5" hidden="1" customHeight="1" thickBot="1" x14ac:dyDescent="0.25">
      <c r="E6" s="41"/>
      <c r="H6" s="41"/>
      <c r="I6" s="41"/>
      <c r="AK6" s="44"/>
      <c r="AL6" s="44"/>
      <c r="AM6" s="44"/>
      <c r="AN6" s="44"/>
      <c r="AO6" s="44"/>
      <c r="AP6" s="44"/>
      <c r="AQ6" s="44"/>
      <c r="AR6" s="44"/>
      <c r="AS6" s="44"/>
      <c r="AT6" s="44"/>
    </row>
    <row r="7" spans="2:46" s="45" customFormat="1" ht="52.5" customHeight="1" x14ac:dyDescent="0.25">
      <c r="B7" s="377" t="s">
        <v>634</v>
      </c>
      <c r="C7" s="379" t="s">
        <v>635</v>
      </c>
      <c r="D7" s="379" t="s">
        <v>636</v>
      </c>
      <c r="E7" s="379" t="s">
        <v>637</v>
      </c>
      <c r="F7" s="381" t="s">
        <v>638</v>
      </c>
      <c r="G7" s="381"/>
      <c r="H7" s="383" t="s">
        <v>639</v>
      </c>
      <c r="I7" s="397" t="s">
        <v>640</v>
      </c>
      <c r="J7" s="398"/>
      <c r="K7" s="399"/>
      <c r="L7" s="403" t="s">
        <v>641</v>
      </c>
      <c r="M7" s="404"/>
      <c r="N7" s="404"/>
      <c r="O7" s="404"/>
      <c r="P7" s="404"/>
      <c r="Q7" s="404"/>
      <c r="R7" s="404"/>
      <c r="S7" s="404"/>
      <c r="T7" s="404"/>
      <c r="U7" s="405"/>
      <c r="V7" s="362" t="s">
        <v>642</v>
      </c>
      <c r="W7" s="364" t="s">
        <v>643</v>
      </c>
      <c r="X7" s="364"/>
      <c r="Y7" s="364"/>
      <c r="Z7" s="366" t="s">
        <v>644</v>
      </c>
      <c r="AA7" s="366"/>
      <c r="AB7" s="366"/>
      <c r="AC7" s="366"/>
      <c r="AD7" s="366"/>
      <c r="AE7" s="369" t="s">
        <v>645</v>
      </c>
      <c r="AF7" s="370"/>
      <c r="AG7" s="370"/>
      <c r="AH7" s="370"/>
      <c r="AK7" s="46"/>
      <c r="AL7" s="46"/>
      <c r="AM7" s="46"/>
      <c r="AN7" s="46"/>
      <c r="AO7" s="46"/>
      <c r="AP7" s="46"/>
      <c r="AQ7" s="46"/>
      <c r="AR7" s="46"/>
      <c r="AS7" s="46"/>
      <c r="AT7" s="46"/>
    </row>
    <row r="8" spans="2:46" s="45" customFormat="1" ht="84.75" customHeight="1" x14ac:dyDescent="0.25">
      <c r="B8" s="378"/>
      <c r="C8" s="380"/>
      <c r="D8" s="380"/>
      <c r="E8" s="380"/>
      <c r="F8" s="382"/>
      <c r="G8" s="382"/>
      <c r="H8" s="384"/>
      <c r="I8" s="400"/>
      <c r="J8" s="401"/>
      <c r="K8" s="402"/>
      <c r="L8" s="406"/>
      <c r="M8" s="407"/>
      <c r="N8" s="407"/>
      <c r="O8" s="407"/>
      <c r="P8" s="407"/>
      <c r="Q8" s="407"/>
      <c r="R8" s="407"/>
      <c r="S8" s="407"/>
      <c r="T8" s="407"/>
      <c r="U8" s="408"/>
      <c r="V8" s="363"/>
      <c r="W8" s="365"/>
      <c r="X8" s="365"/>
      <c r="Y8" s="365"/>
      <c r="Z8" s="367"/>
      <c r="AA8" s="367"/>
      <c r="AB8" s="367"/>
      <c r="AC8" s="367"/>
      <c r="AD8" s="367"/>
      <c r="AE8" s="371"/>
      <c r="AF8" s="372"/>
      <c r="AG8" s="372"/>
      <c r="AH8" s="372"/>
      <c r="AK8" s="47" t="s">
        <v>646</v>
      </c>
      <c r="AL8" s="48"/>
      <c r="AM8" s="47" t="s">
        <v>647</v>
      </c>
      <c r="AN8" s="48"/>
      <c r="AO8" s="47" t="s">
        <v>648</v>
      </c>
      <c r="AP8" s="48"/>
      <c r="AQ8" s="47" t="s">
        <v>649</v>
      </c>
      <c r="AR8" s="48"/>
      <c r="AS8" s="47"/>
      <c r="AT8" s="46"/>
    </row>
    <row r="9" spans="2:46" s="45" customFormat="1" ht="14.25" customHeight="1" x14ac:dyDescent="0.3">
      <c r="B9" s="378"/>
      <c r="C9" s="380"/>
      <c r="D9" s="380"/>
      <c r="E9" s="380"/>
      <c r="F9" s="382"/>
      <c r="G9" s="382"/>
      <c r="H9" s="384"/>
      <c r="I9" s="400"/>
      <c r="J9" s="401"/>
      <c r="K9" s="402"/>
      <c r="L9" s="409"/>
      <c r="M9" s="410"/>
      <c r="N9" s="410"/>
      <c r="O9" s="410"/>
      <c r="P9" s="410"/>
      <c r="Q9" s="410"/>
      <c r="R9" s="410"/>
      <c r="S9" s="410"/>
      <c r="T9" s="410"/>
      <c r="U9" s="411"/>
      <c r="V9" s="363"/>
      <c r="W9" s="365"/>
      <c r="X9" s="365"/>
      <c r="Y9" s="365"/>
      <c r="Z9" s="368"/>
      <c r="AA9" s="368"/>
      <c r="AB9" s="368"/>
      <c r="AC9" s="368"/>
      <c r="AD9" s="368"/>
      <c r="AE9" s="373"/>
      <c r="AF9" s="374"/>
      <c r="AG9" s="374"/>
      <c r="AH9" s="374"/>
      <c r="AK9" s="49" t="s">
        <v>650</v>
      </c>
      <c r="AL9" s="50"/>
      <c r="AM9" s="51"/>
      <c r="AN9" s="50"/>
      <c r="AO9" s="51">
        <v>1</v>
      </c>
      <c r="AP9" s="50"/>
      <c r="AQ9" s="51">
        <v>10</v>
      </c>
      <c r="AR9" s="50"/>
      <c r="AS9" s="52" t="s">
        <v>651</v>
      </c>
      <c r="AT9" s="46"/>
    </row>
    <row r="10" spans="2:46" s="45" customFormat="1" ht="121.5" customHeight="1" thickBot="1" x14ac:dyDescent="0.35">
      <c r="B10" s="378"/>
      <c r="C10" s="380"/>
      <c r="D10" s="380"/>
      <c r="E10" s="380"/>
      <c r="F10" s="53" t="s">
        <v>652</v>
      </c>
      <c r="G10" s="53" t="s">
        <v>653</v>
      </c>
      <c r="H10" s="384"/>
      <c r="I10" s="54" t="s">
        <v>654</v>
      </c>
      <c r="J10" s="54" t="s">
        <v>655</v>
      </c>
      <c r="K10" s="54" t="s">
        <v>656</v>
      </c>
      <c r="L10" s="375" t="s">
        <v>657</v>
      </c>
      <c r="M10" s="376"/>
      <c r="N10" s="375" t="s">
        <v>658</v>
      </c>
      <c r="O10" s="376"/>
      <c r="P10" s="375" t="s">
        <v>659</v>
      </c>
      <c r="Q10" s="376"/>
      <c r="R10" s="375" t="s">
        <v>660</v>
      </c>
      <c r="S10" s="376"/>
      <c r="T10" s="375" t="s">
        <v>661</v>
      </c>
      <c r="U10" s="376"/>
      <c r="V10" s="363"/>
      <c r="W10" s="55" t="s">
        <v>662</v>
      </c>
      <c r="X10" s="55" t="s">
        <v>663</v>
      </c>
      <c r="Y10" s="55" t="s">
        <v>664</v>
      </c>
      <c r="Z10" s="56" t="s">
        <v>665</v>
      </c>
      <c r="AA10" s="56" t="s">
        <v>666</v>
      </c>
      <c r="AB10" s="56" t="s">
        <v>667</v>
      </c>
      <c r="AC10" s="56" t="s">
        <v>668</v>
      </c>
      <c r="AD10" s="57" t="s">
        <v>669</v>
      </c>
      <c r="AE10" s="58" t="s">
        <v>670</v>
      </c>
      <c r="AF10" s="58" t="s">
        <v>671</v>
      </c>
      <c r="AG10" s="58" t="s">
        <v>672</v>
      </c>
      <c r="AH10" s="58" t="s">
        <v>98</v>
      </c>
      <c r="AK10" s="49" t="s">
        <v>673</v>
      </c>
      <c r="AL10" s="50"/>
      <c r="AM10" s="51">
        <v>2</v>
      </c>
      <c r="AN10" s="50"/>
      <c r="AO10" s="51">
        <v>2</v>
      </c>
      <c r="AP10" s="50"/>
      <c r="AQ10" s="51">
        <v>25</v>
      </c>
      <c r="AR10" s="50"/>
      <c r="AS10" s="59" t="s">
        <v>674</v>
      </c>
      <c r="AT10" s="46"/>
    </row>
    <row r="11" spans="2:46" s="70" customFormat="1" ht="135.75" customHeight="1" x14ac:dyDescent="0.25">
      <c r="B11" s="385" t="s">
        <v>675</v>
      </c>
      <c r="C11" s="388" t="s">
        <v>676</v>
      </c>
      <c r="D11" s="391" t="s">
        <v>677</v>
      </c>
      <c r="E11" s="60" t="s">
        <v>678</v>
      </c>
      <c r="F11" s="61" t="s">
        <v>679</v>
      </c>
      <c r="G11" s="60" t="s">
        <v>680</v>
      </c>
      <c r="H11" s="60" t="s">
        <v>681</v>
      </c>
      <c r="I11" s="62" t="s">
        <v>682</v>
      </c>
      <c r="J11" s="62" t="s">
        <v>682</v>
      </c>
      <c r="K11" s="62" t="s">
        <v>682</v>
      </c>
      <c r="L11" s="202">
        <v>2</v>
      </c>
      <c r="M11" s="63" t="str">
        <f>+IF(L11="","Bajo",IF(L11=2,"Medio",IF(L11=6,"Alto",IF(L11=10,"Muy Alto",""))))</f>
        <v>Medio</v>
      </c>
      <c r="N11" s="202">
        <v>2</v>
      </c>
      <c r="O11" s="63" t="str">
        <f>+IF(N11=0,"",IF(N11=1,"Esporádica",IF(N11=2,"Ocasional",IF(N11=3,"Frecuente",IF(N11=4,"Continua","")))))</f>
        <v>Ocasional</v>
      </c>
      <c r="P11" s="64">
        <f>+IF(L11="",N11,(N11*L11))</f>
        <v>4</v>
      </c>
      <c r="Q11" s="64" t="str">
        <f>+IF(P11=0,"",IF(P11&lt;5,"Bajo",IF(P11&lt;9,"Medio",IF(P11&lt;21,"Alto",IF(P11&lt;41,"Muy Alto","")))))</f>
        <v>Bajo</v>
      </c>
      <c r="R11" s="65">
        <v>25</v>
      </c>
      <c r="S11" s="63" t="str">
        <f>+IF(R11=0,"",IF(R11&lt;11,"Leve",IF(R11&lt;26,"Grave",IF(R11&lt;61,"Muy Grave",IF(R11&lt;101,"Muerte","")))))</f>
        <v>Grave</v>
      </c>
      <c r="T11" s="64">
        <f>+R11*P11</f>
        <v>100</v>
      </c>
      <c r="U11" s="64" t="str">
        <f>+IF(T11=0,"",IF(T11&lt;21,"IV",IF(T11&lt;121,"III",IF(T11&lt;501,"II",IF(T11&lt;4001,"I","")))))</f>
        <v>III</v>
      </c>
      <c r="V11" s="66" t="str">
        <f>+IF(U11=0,"",IF(U11="I","No Aceptable",IF(U11="II","No Aceptable  o Aceptable con control específico",IF(U11="III","Mejorable",IF(U11="IV","Aceptable","")))))</f>
        <v>Mejorable</v>
      </c>
      <c r="W11" s="62">
        <v>2</v>
      </c>
      <c r="X11" s="60" t="s">
        <v>683</v>
      </c>
      <c r="Y11" s="62" t="s">
        <v>678</v>
      </c>
      <c r="Z11" s="62" t="s">
        <v>682</v>
      </c>
      <c r="AA11" s="62" t="s">
        <v>682</v>
      </c>
      <c r="AB11" s="67" t="s">
        <v>684</v>
      </c>
      <c r="AC11" s="68" t="s">
        <v>685</v>
      </c>
      <c r="AD11" s="68" t="s">
        <v>686</v>
      </c>
      <c r="AE11" s="62" t="s">
        <v>687</v>
      </c>
      <c r="AF11" s="62" t="s">
        <v>688</v>
      </c>
      <c r="AG11" s="62" t="s">
        <v>689</v>
      </c>
      <c r="AH11" s="69"/>
      <c r="AK11" s="51"/>
      <c r="AL11" s="50"/>
      <c r="AM11" s="51">
        <v>6</v>
      </c>
      <c r="AN11" s="50"/>
      <c r="AO11" s="51">
        <v>3</v>
      </c>
      <c r="AP11" s="50"/>
      <c r="AQ11" s="51">
        <v>60</v>
      </c>
      <c r="AR11" s="50"/>
      <c r="AS11" s="59" t="s">
        <v>690</v>
      </c>
      <c r="AT11" s="71"/>
    </row>
    <row r="12" spans="2:46" ht="156.75" x14ac:dyDescent="0.25">
      <c r="B12" s="386"/>
      <c r="C12" s="389"/>
      <c r="D12" s="392"/>
      <c r="E12" s="72" t="s">
        <v>678</v>
      </c>
      <c r="F12" s="73" t="s">
        <v>691</v>
      </c>
      <c r="G12" s="72" t="s">
        <v>692</v>
      </c>
      <c r="H12" s="72" t="s">
        <v>693</v>
      </c>
      <c r="I12" s="74" t="s">
        <v>682</v>
      </c>
      <c r="J12" s="74" t="s">
        <v>682</v>
      </c>
      <c r="K12" s="74" t="s">
        <v>682</v>
      </c>
      <c r="L12" s="203">
        <v>2</v>
      </c>
      <c r="M12" s="75" t="str">
        <f>+IF(L12="","Bajo",IF(L12=2,"Medio",IF(L12=6,"Alto",IF(L12=10,"Muy Alto",""))))</f>
        <v>Medio</v>
      </c>
      <c r="N12" s="203">
        <v>3</v>
      </c>
      <c r="O12" s="75" t="str">
        <f t="shared" ref="O12:O14" si="0">+IF(N12=0,"",IF(N12=1,"Esporádica",IF(N12=2,"Ocasional",IF(N12=3,"Frecuente",IF(N12=4,"Continua","")))))</f>
        <v>Frecuente</v>
      </c>
      <c r="P12" s="76">
        <f>+IF(L12="",N12,(N12*L12))</f>
        <v>6</v>
      </c>
      <c r="Q12" s="76" t="str">
        <f>+IF(P12=0,"",IF(P12&lt;5,"Bajo",IF(P12&lt;9,"Medio",IF(P12&lt;21,"Alto",IF(P12&lt;41,"Muy Alto","")))))</f>
        <v>Medio</v>
      </c>
      <c r="R12" s="203">
        <v>10</v>
      </c>
      <c r="S12" s="75" t="str">
        <f>+IF(R12=0,"",IF(R12&lt;11,"Leve",IF(R12&lt;26,"Grave",IF(R12&lt;61,"Muy Grave",IF(R12&lt;101,"Muerte","")))))</f>
        <v>Leve</v>
      </c>
      <c r="T12" s="76">
        <f>+R12*P12</f>
        <v>60</v>
      </c>
      <c r="U12" s="76" t="str">
        <f>+IF(T12=0,"",IF(T12&lt;21,"IV",IF(T12&lt;121,"III",IF(T12&lt;501,"II",IF(T12&lt;4001,"I","")))))</f>
        <v>III</v>
      </c>
      <c r="V12" s="77" t="str">
        <f>+IF(U12=0,"",IF(U12="I","No Aceptable",IF(U12="II","No Aceptable  o Aceptable con control específico",IF(U12="III","Mejorable",IF(U12="IV","Aceptable","")))))</f>
        <v>Mejorable</v>
      </c>
      <c r="W12" s="74">
        <v>2</v>
      </c>
      <c r="X12" s="72" t="s">
        <v>694</v>
      </c>
      <c r="Y12" s="74" t="s">
        <v>678</v>
      </c>
      <c r="Z12" s="74" t="s">
        <v>682</v>
      </c>
      <c r="AA12" s="74" t="s">
        <v>682</v>
      </c>
      <c r="AB12" s="1" t="s">
        <v>695</v>
      </c>
      <c r="AC12" s="78" t="s">
        <v>696</v>
      </c>
      <c r="AD12" s="72" t="s">
        <v>682</v>
      </c>
      <c r="AE12" s="74" t="s">
        <v>697</v>
      </c>
      <c r="AF12" s="74" t="s">
        <v>688</v>
      </c>
      <c r="AG12" s="74" t="s">
        <v>689</v>
      </c>
      <c r="AH12" s="79"/>
      <c r="AK12" s="51"/>
      <c r="AL12" s="50"/>
      <c r="AM12" s="51">
        <v>10</v>
      </c>
      <c r="AN12" s="50"/>
      <c r="AO12" s="51">
        <v>4</v>
      </c>
      <c r="AP12" s="50"/>
      <c r="AQ12" s="51">
        <v>100</v>
      </c>
      <c r="AR12" s="50"/>
      <c r="AS12" s="51"/>
      <c r="AT12" s="81"/>
    </row>
    <row r="13" spans="2:46" ht="99.75" x14ac:dyDescent="0.25">
      <c r="B13" s="386"/>
      <c r="C13" s="389"/>
      <c r="D13" s="392"/>
      <c r="E13" s="36" t="s">
        <v>678</v>
      </c>
      <c r="F13" s="73" t="s">
        <v>698</v>
      </c>
      <c r="G13" s="1" t="s">
        <v>699</v>
      </c>
      <c r="H13" s="28" t="s">
        <v>700</v>
      </c>
      <c r="I13" s="74" t="s">
        <v>682</v>
      </c>
      <c r="J13" s="74" t="s">
        <v>682</v>
      </c>
      <c r="K13" s="74" t="s">
        <v>701</v>
      </c>
      <c r="L13" s="39">
        <v>6</v>
      </c>
      <c r="M13" s="75" t="str">
        <f t="shared" ref="M13:M17" si="1">+IF(L13="","Bajo",IF(L13=2,"Medio",IF(L13=6,"Alto",IF(L13=10,"Muy Alto",""))))</f>
        <v>Alto</v>
      </c>
      <c r="N13" s="39">
        <v>4</v>
      </c>
      <c r="O13" s="75" t="str">
        <f t="shared" si="0"/>
        <v>Continua</v>
      </c>
      <c r="P13" s="76">
        <f t="shared" ref="P13:P17" si="2">+IF(L13="",N13,(N13*L13))</f>
        <v>24</v>
      </c>
      <c r="Q13" s="76" t="str">
        <f t="shared" ref="Q13:Q17" si="3">+IF(P13=0,"",IF(P13&lt;5,"Bajo",IF(P13&lt;9,"Medio",IF(P13&lt;21,"Alto",IF(P13&lt;41,"Muy Alto","")))))</f>
        <v>Muy Alto</v>
      </c>
      <c r="R13" s="37">
        <v>10</v>
      </c>
      <c r="S13" s="75" t="str">
        <f t="shared" ref="S13:S17" si="4">+IF(R13=0,"",IF(R13&lt;11,"Leve",IF(R13&lt;26,"Grave",IF(R13&lt;61,"Muy Grave",IF(R13&lt;101,"Muerte","")))))</f>
        <v>Leve</v>
      </c>
      <c r="T13" s="76">
        <f t="shared" ref="T13:T17" si="5">+R13*P13</f>
        <v>240</v>
      </c>
      <c r="U13" s="76" t="str">
        <f t="shared" ref="U13:U17" si="6">+IF(T13=0,"",IF(T13&lt;21,"IV",IF(T13&lt;121,"III",IF(T13&lt;501,"II",IF(T13&lt;4001,"I","")))))</f>
        <v>II</v>
      </c>
      <c r="V13" s="77" t="str">
        <f t="shared" ref="V13:V14" si="7">+IF(U13=0,"",IF(U13="I","No Aceptable",IF(U13="II","No Aceptable  o Aceptable con control específico",IF(U13="III","Aceptable",IF(U13="IV","Aceptable","")))))</f>
        <v>No Aceptable  o Aceptable con control específico</v>
      </c>
      <c r="W13" s="74">
        <v>2</v>
      </c>
      <c r="X13" s="28" t="s">
        <v>700</v>
      </c>
      <c r="Y13" s="74" t="s">
        <v>678</v>
      </c>
      <c r="Z13" s="74" t="s">
        <v>682</v>
      </c>
      <c r="AA13" s="74" t="s">
        <v>682</v>
      </c>
      <c r="AB13" s="1" t="s">
        <v>702</v>
      </c>
      <c r="AC13" s="1" t="s">
        <v>703</v>
      </c>
      <c r="AD13" s="74" t="s">
        <v>682</v>
      </c>
      <c r="AE13" s="74" t="s">
        <v>704</v>
      </c>
      <c r="AF13" s="74" t="s">
        <v>705</v>
      </c>
      <c r="AG13" s="74" t="s">
        <v>689</v>
      </c>
      <c r="AH13" s="79"/>
      <c r="AK13" s="51"/>
      <c r="AL13" s="50"/>
      <c r="AM13" s="51"/>
      <c r="AN13" s="50"/>
      <c r="AO13" s="51"/>
      <c r="AP13" s="50"/>
      <c r="AQ13" s="51"/>
      <c r="AR13" s="50"/>
      <c r="AS13" s="51"/>
      <c r="AT13" s="81"/>
    </row>
    <row r="14" spans="2:46" s="70" customFormat="1" ht="89.25" customHeight="1" x14ac:dyDescent="0.25">
      <c r="B14" s="386"/>
      <c r="C14" s="389"/>
      <c r="D14" s="392"/>
      <c r="E14" s="36" t="s">
        <v>678</v>
      </c>
      <c r="F14" s="73" t="s">
        <v>706</v>
      </c>
      <c r="G14" s="1" t="s">
        <v>707</v>
      </c>
      <c r="H14" s="28" t="s">
        <v>700</v>
      </c>
      <c r="I14" s="74" t="s">
        <v>682</v>
      </c>
      <c r="J14" s="74" t="s">
        <v>682</v>
      </c>
      <c r="K14" s="74" t="s">
        <v>701</v>
      </c>
      <c r="L14" s="39">
        <v>6</v>
      </c>
      <c r="M14" s="75" t="str">
        <f t="shared" si="1"/>
        <v>Alto</v>
      </c>
      <c r="N14" s="39">
        <v>3</v>
      </c>
      <c r="O14" s="75" t="str">
        <f t="shared" si="0"/>
        <v>Frecuente</v>
      </c>
      <c r="P14" s="76">
        <f t="shared" si="2"/>
        <v>18</v>
      </c>
      <c r="Q14" s="76" t="str">
        <f t="shared" si="3"/>
        <v>Alto</v>
      </c>
      <c r="R14" s="39">
        <v>10</v>
      </c>
      <c r="S14" s="75" t="str">
        <f t="shared" si="4"/>
        <v>Leve</v>
      </c>
      <c r="T14" s="76">
        <f t="shared" si="5"/>
        <v>180</v>
      </c>
      <c r="U14" s="76" t="str">
        <f t="shared" si="6"/>
        <v>II</v>
      </c>
      <c r="V14" s="77" t="str">
        <f t="shared" si="7"/>
        <v>No Aceptable  o Aceptable con control específico</v>
      </c>
      <c r="W14" s="74">
        <v>2</v>
      </c>
      <c r="X14" s="28" t="s">
        <v>700</v>
      </c>
      <c r="Y14" s="74" t="s">
        <v>678</v>
      </c>
      <c r="Z14" s="74" t="s">
        <v>682</v>
      </c>
      <c r="AA14" s="74" t="s">
        <v>682</v>
      </c>
      <c r="AB14" s="1" t="s">
        <v>708</v>
      </c>
      <c r="AC14" s="1" t="s">
        <v>709</v>
      </c>
      <c r="AD14" s="74" t="s">
        <v>682</v>
      </c>
      <c r="AE14" s="74" t="s">
        <v>704</v>
      </c>
      <c r="AF14" s="74" t="s">
        <v>705</v>
      </c>
      <c r="AG14" s="74" t="s">
        <v>689</v>
      </c>
      <c r="AH14" s="79"/>
    </row>
    <row r="15" spans="2:46" s="70" customFormat="1" ht="89.25" customHeight="1" x14ac:dyDescent="0.25">
      <c r="B15" s="386"/>
      <c r="C15" s="389"/>
      <c r="D15" s="392"/>
      <c r="E15" s="36" t="s">
        <v>678</v>
      </c>
      <c r="F15" s="73" t="s">
        <v>706</v>
      </c>
      <c r="G15" s="1" t="s">
        <v>710</v>
      </c>
      <c r="H15" s="28" t="s">
        <v>700</v>
      </c>
      <c r="I15" s="74" t="s">
        <v>682</v>
      </c>
      <c r="J15" s="74" t="s">
        <v>682</v>
      </c>
      <c r="K15" s="74" t="s">
        <v>682</v>
      </c>
      <c r="L15" s="28">
        <v>2</v>
      </c>
      <c r="M15" s="74" t="str">
        <f t="shared" si="1"/>
        <v>Medio</v>
      </c>
      <c r="N15" s="39">
        <v>3</v>
      </c>
      <c r="O15" s="74" t="str">
        <f>+IF(N15=0,"",IF(N15=1,"Esporádica",IF(N15=2,"Ocasional",IF(N15=3,"Frecuente",IF(N15=4,"Continua","")))))</f>
        <v>Frecuente</v>
      </c>
      <c r="P15" s="73">
        <f t="shared" si="2"/>
        <v>6</v>
      </c>
      <c r="Q15" s="73" t="str">
        <f t="shared" si="3"/>
        <v>Medio</v>
      </c>
      <c r="R15" s="28">
        <v>25</v>
      </c>
      <c r="S15" s="74" t="str">
        <f t="shared" si="4"/>
        <v>Grave</v>
      </c>
      <c r="T15" s="73">
        <f t="shared" si="5"/>
        <v>150</v>
      </c>
      <c r="U15" s="73" t="str">
        <f t="shared" si="6"/>
        <v>II</v>
      </c>
      <c r="V15" s="77" t="str">
        <f>+IF(U15=0,"",IF(U15="I","No Aceptable",IF(U15="II","No Aceptable  o Aceptable con control específico",IF(U15="III","Mejorable",IF(U15="IV","Aceptable","")))))</f>
        <v>No Aceptable  o Aceptable con control específico</v>
      </c>
      <c r="W15" s="74">
        <v>2</v>
      </c>
      <c r="X15" s="28" t="s">
        <v>700</v>
      </c>
      <c r="Y15" s="74" t="s">
        <v>678</v>
      </c>
      <c r="Z15" s="74" t="s">
        <v>682</v>
      </c>
      <c r="AA15" s="74" t="s">
        <v>682</v>
      </c>
      <c r="AB15" s="1" t="s">
        <v>711</v>
      </c>
      <c r="AC15" s="1" t="s">
        <v>712</v>
      </c>
      <c r="AD15" s="74" t="s">
        <v>682</v>
      </c>
      <c r="AE15" s="74" t="s">
        <v>704</v>
      </c>
      <c r="AF15" s="74" t="s">
        <v>688</v>
      </c>
      <c r="AG15" s="74" t="s">
        <v>689</v>
      </c>
      <c r="AH15" s="79"/>
    </row>
    <row r="16" spans="2:46" s="70" customFormat="1" ht="89.25" customHeight="1" x14ac:dyDescent="0.25">
      <c r="B16" s="386"/>
      <c r="C16" s="389"/>
      <c r="D16" s="392"/>
      <c r="E16" s="36" t="s">
        <v>678</v>
      </c>
      <c r="F16" s="73" t="s">
        <v>713</v>
      </c>
      <c r="G16" s="1" t="s">
        <v>714</v>
      </c>
      <c r="H16" s="28" t="s">
        <v>715</v>
      </c>
      <c r="I16" s="74" t="s">
        <v>682</v>
      </c>
      <c r="J16" s="74" t="s">
        <v>682</v>
      </c>
      <c r="K16" s="74" t="s">
        <v>682</v>
      </c>
      <c r="L16" s="28">
        <v>2</v>
      </c>
      <c r="M16" s="74" t="str">
        <f t="shared" si="1"/>
        <v>Medio</v>
      </c>
      <c r="N16" s="28">
        <v>2</v>
      </c>
      <c r="O16" s="74" t="str">
        <f t="shared" ref="O16:O18" si="8">+IF(N16=0,"",IF(N16=1,"Esporádica",IF(N16=2,"Ocasional",IF(N16=3,"Frecuente",IF(N16=4,"Continua","")))))</f>
        <v>Ocasional</v>
      </c>
      <c r="P16" s="73">
        <f t="shared" si="2"/>
        <v>4</v>
      </c>
      <c r="Q16" s="73" t="str">
        <f t="shared" si="3"/>
        <v>Bajo</v>
      </c>
      <c r="R16" s="28">
        <v>25</v>
      </c>
      <c r="S16" s="74" t="str">
        <f>+IF(R16=0,"",IF(R16&lt;11,"Leve",IF(R16&lt;26,"Grave",IF(R16&lt;61,"Muy Grave",IF(R16&lt;101,"Muerte","")))))</f>
        <v>Grave</v>
      </c>
      <c r="T16" s="73">
        <f t="shared" si="5"/>
        <v>100</v>
      </c>
      <c r="U16" s="73" t="str">
        <f t="shared" si="6"/>
        <v>III</v>
      </c>
      <c r="V16" s="77" t="str">
        <f>+IF(U16=0,"",IF(U16="I","No Aceptable",IF(U16="II","No Aceptable  o Aceptable con control específico",IF(U16="III","Mejorable",IF(U16="IV","Aceptable","")))))</f>
        <v>Mejorable</v>
      </c>
      <c r="W16" s="74">
        <v>2</v>
      </c>
      <c r="X16" s="28" t="s">
        <v>715</v>
      </c>
      <c r="Y16" s="74" t="s">
        <v>678</v>
      </c>
      <c r="Z16" s="74" t="s">
        <v>682</v>
      </c>
      <c r="AA16" s="74" t="s">
        <v>682</v>
      </c>
      <c r="AB16" s="1" t="s">
        <v>716</v>
      </c>
      <c r="AC16" s="1" t="s">
        <v>717</v>
      </c>
      <c r="AD16" s="74" t="s">
        <v>682</v>
      </c>
      <c r="AE16" s="74" t="s">
        <v>697</v>
      </c>
      <c r="AF16" s="74" t="s">
        <v>688</v>
      </c>
      <c r="AG16" s="74" t="s">
        <v>689</v>
      </c>
      <c r="AH16" s="79"/>
    </row>
    <row r="17" spans="2:36" s="70" customFormat="1" ht="150.75" customHeight="1" thickBot="1" x14ac:dyDescent="0.25">
      <c r="B17" s="387"/>
      <c r="C17" s="390"/>
      <c r="D17" s="393"/>
      <c r="E17" s="82" t="s">
        <v>678</v>
      </c>
      <c r="F17" s="83" t="s">
        <v>718</v>
      </c>
      <c r="G17" s="84" t="s">
        <v>719</v>
      </c>
      <c r="H17" s="85" t="s">
        <v>720</v>
      </c>
      <c r="I17" s="86" t="s">
        <v>682</v>
      </c>
      <c r="J17" s="86" t="s">
        <v>682</v>
      </c>
      <c r="K17" s="86" t="s">
        <v>682</v>
      </c>
      <c r="L17" s="87">
        <v>2</v>
      </c>
      <c r="M17" s="86" t="str">
        <f t="shared" si="1"/>
        <v>Medio</v>
      </c>
      <c r="N17" s="87">
        <v>2</v>
      </c>
      <c r="O17" s="86" t="str">
        <f t="shared" si="8"/>
        <v>Ocasional</v>
      </c>
      <c r="P17" s="83">
        <f t="shared" si="2"/>
        <v>4</v>
      </c>
      <c r="Q17" s="83" t="str">
        <f t="shared" si="3"/>
        <v>Bajo</v>
      </c>
      <c r="R17" s="87">
        <v>25</v>
      </c>
      <c r="S17" s="86" t="str">
        <f t="shared" si="4"/>
        <v>Grave</v>
      </c>
      <c r="T17" s="83">
        <f t="shared" si="5"/>
        <v>100</v>
      </c>
      <c r="U17" s="83" t="str">
        <f t="shared" si="6"/>
        <v>III</v>
      </c>
      <c r="V17" s="88" t="str">
        <f>+IF(U17=0,"",IF(U17="I","No Aceptable",IF(U17="II","No Aceptable  o Aceptable con control específico",IF(U17="III","Mejorable",IF(U17="IV","Aceptable","")))))</f>
        <v>Mejorable</v>
      </c>
      <c r="W17" s="86">
        <v>2</v>
      </c>
      <c r="X17" s="87" t="s">
        <v>721</v>
      </c>
      <c r="Y17" s="86" t="s">
        <v>678</v>
      </c>
      <c r="Z17" s="86" t="s">
        <v>682</v>
      </c>
      <c r="AA17" s="86" t="s">
        <v>682</v>
      </c>
      <c r="AB17" s="89" t="s">
        <v>716</v>
      </c>
      <c r="AC17" s="89" t="s">
        <v>722</v>
      </c>
      <c r="AD17" s="86" t="s">
        <v>682</v>
      </c>
      <c r="AE17" s="86" t="s">
        <v>723</v>
      </c>
      <c r="AF17" s="86" t="s">
        <v>688</v>
      </c>
      <c r="AG17" s="86" t="s">
        <v>689</v>
      </c>
      <c r="AH17" s="90"/>
    </row>
    <row r="18" spans="2:36" ht="89.25" customHeight="1" thickBot="1" x14ac:dyDescent="0.3">
      <c r="B18" s="385" t="s">
        <v>675</v>
      </c>
      <c r="C18" s="388" t="s">
        <v>724</v>
      </c>
      <c r="D18" s="391" t="s">
        <v>725</v>
      </c>
      <c r="E18" s="60" t="s">
        <v>678</v>
      </c>
      <c r="F18" s="61" t="s">
        <v>679</v>
      </c>
      <c r="G18" s="60" t="s">
        <v>726</v>
      </c>
      <c r="H18" s="60" t="s">
        <v>681</v>
      </c>
      <c r="I18" s="62" t="s">
        <v>682</v>
      </c>
      <c r="J18" s="62" t="s">
        <v>682</v>
      </c>
      <c r="K18" s="62" t="s">
        <v>682</v>
      </c>
      <c r="L18" s="91">
        <v>2</v>
      </c>
      <c r="M18" s="62" t="str">
        <f>+IF(L18="","Bajo",IF(L18=2,"Medio",IF(L18=6,"Alto",IF(L18=10,"Muy Alto",""))))</f>
        <v>Medio</v>
      </c>
      <c r="N18" s="91">
        <v>2</v>
      </c>
      <c r="O18" s="62" t="str">
        <f t="shared" si="8"/>
        <v>Ocasional</v>
      </c>
      <c r="P18" s="92">
        <f>+IF(L18="",N18,(N18*L18))</f>
        <v>4</v>
      </c>
      <c r="Q18" s="92" t="str">
        <f>+IF(P18=0,"",IF(P18&lt;5,"Bajo",IF(P18&lt;9,"Medio",IF(P18&lt;21,"Alto",IF(P18&lt;41,"Muy Alto","")))))</f>
        <v>Bajo</v>
      </c>
      <c r="R18" s="91">
        <v>25</v>
      </c>
      <c r="S18" s="62" t="str">
        <f>+IF(R18=0,"",IF(R18&lt;11,"Leve",IF(R18&lt;26,"Grave",IF(R18&lt;61,"Muy Grave",IF(R18&lt;101,"Muerte","")))))</f>
        <v>Grave</v>
      </c>
      <c r="T18" s="92">
        <f>+R18*P18</f>
        <v>100</v>
      </c>
      <c r="U18" s="92" t="str">
        <f>+IF(T18=0,"",IF(T18&lt;21,"IV",IF(T18&lt;121,"III",IF(T18&lt;501,"II",IF(T18&lt;4001,"I","")))))</f>
        <v>III</v>
      </c>
      <c r="V18" s="66" t="str">
        <f>+IF(U18=0,"",IF(U18="I","No Aceptable",IF(U18="II","No Aceptable  o Aceptable con control específico",IF(U18="III","Mejorable",IF(U18="IV","Aceptable","")))))</f>
        <v>Mejorable</v>
      </c>
      <c r="W18" s="62">
        <v>6</v>
      </c>
      <c r="X18" s="60" t="s">
        <v>683</v>
      </c>
      <c r="Y18" s="62" t="s">
        <v>678</v>
      </c>
      <c r="Z18" s="62" t="s">
        <v>682</v>
      </c>
      <c r="AA18" s="62" t="s">
        <v>682</v>
      </c>
      <c r="AB18" s="67" t="s">
        <v>684</v>
      </c>
      <c r="AC18" s="68" t="s">
        <v>727</v>
      </c>
      <c r="AD18" s="68" t="s">
        <v>686</v>
      </c>
      <c r="AE18" s="62" t="s">
        <v>728</v>
      </c>
      <c r="AF18" s="62" t="s">
        <v>688</v>
      </c>
      <c r="AG18" s="62" t="s">
        <v>689</v>
      </c>
      <c r="AH18" s="69"/>
    </row>
    <row r="19" spans="2:36" ht="132.75" customHeight="1" thickBot="1" x14ac:dyDescent="0.3">
      <c r="B19" s="386"/>
      <c r="C19" s="389"/>
      <c r="D19" s="392"/>
      <c r="E19" s="72" t="s">
        <v>678</v>
      </c>
      <c r="F19" s="73" t="s">
        <v>691</v>
      </c>
      <c r="G19" s="72" t="s">
        <v>692</v>
      </c>
      <c r="H19" s="72" t="s">
        <v>693</v>
      </c>
      <c r="I19" s="74" t="s">
        <v>682</v>
      </c>
      <c r="J19" s="74" t="s">
        <v>682</v>
      </c>
      <c r="K19" s="74" t="s">
        <v>682</v>
      </c>
      <c r="L19" s="28">
        <v>6</v>
      </c>
      <c r="M19" s="74" t="str">
        <f t="shared" ref="M19" si="9">+IF(L19="","Bajo",IF(L19=2,"Medio",IF(L19=6,"Alto",IF(L19=10,"Muy Alto",""))))</f>
        <v>Alto</v>
      </c>
      <c r="N19" s="28">
        <v>3</v>
      </c>
      <c r="O19" s="74" t="str">
        <f>+IF(N19=0,"",IF(N19=1,"Esporádica",IF(N19=2,"Ocasional",IF(N19=3,"Frecuente",IF(N19=4,"Continua","")))))</f>
        <v>Frecuente</v>
      </c>
      <c r="P19" s="73">
        <f t="shared" ref="P19" si="10">+IF(L19="",N19,(N19*L19))</f>
        <v>18</v>
      </c>
      <c r="Q19" s="73" t="str">
        <f t="shared" ref="Q19" si="11">+IF(P19=0,"",IF(P19&lt;5,"Bajo",IF(P19&lt;9,"Medio",IF(P19&lt;21,"Alto",IF(P19&lt;41,"Muy Alto","")))))</f>
        <v>Alto</v>
      </c>
      <c r="R19" s="39">
        <v>10</v>
      </c>
      <c r="S19" s="75" t="str">
        <f>+IF(R19=0,"",IF(R19&lt;11,"Leve",IF(R19&lt;26,"Grave",IF(R19&lt;61,"Muy Grave",IF(R19&lt;101,"Muerte","")))))</f>
        <v>Leve</v>
      </c>
      <c r="T19" s="73">
        <f t="shared" ref="T19" si="12">+R19*P19</f>
        <v>180</v>
      </c>
      <c r="U19" s="73" t="str">
        <f t="shared" ref="U19" si="13">+IF(T19=0,"",IF(T19&lt;21,"IV",IF(T19&lt;121,"III",IF(T19&lt;501,"II",IF(T19&lt;4001,"I","")))))</f>
        <v>II</v>
      </c>
      <c r="V19" s="93" t="str">
        <f t="shared" ref="V19" si="14">+IF(U19=0,"",IF(U19="I","No Aceptable",IF(U19="II","No Aceptable  o Aceptable con control específico",IF(U19="III","Aceptable",IF(U19="IV","Aceptable","")))))</f>
        <v>No Aceptable  o Aceptable con control específico</v>
      </c>
      <c r="W19" s="62">
        <v>6</v>
      </c>
      <c r="X19" s="72" t="s">
        <v>694</v>
      </c>
      <c r="Y19" s="74" t="s">
        <v>678</v>
      </c>
      <c r="Z19" s="74" t="s">
        <v>682</v>
      </c>
      <c r="AA19" s="74" t="s">
        <v>682</v>
      </c>
      <c r="AB19" s="1" t="s">
        <v>695</v>
      </c>
      <c r="AC19" s="78" t="s">
        <v>696</v>
      </c>
      <c r="AD19" s="72" t="s">
        <v>682</v>
      </c>
      <c r="AE19" s="74" t="s">
        <v>728</v>
      </c>
      <c r="AF19" s="74" t="s">
        <v>688</v>
      </c>
      <c r="AG19" s="74" t="s">
        <v>689</v>
      </c>
      <c r="AH19" s="79"/>
    </row>
    <row r="20" spans="2:36" ht="108" customHeight="1" thickBot="1" x14ac:dyDescent="0.3">
      <c r="B20" s="386"/>
      <c r="C20" s="389"/>
      <c r="D20" s="392"/>
      <c r="E20" s="36" t="s">
        <v>678</v>
      </c>
      <c r="F20" s="73" t="s">
        <v>698</v>
      </c>
      <c r="G20" s="1" t="s">
        <v>699</v>
      </c>
      <c r="H20" s="28" t="s">
        <v>700</v>
      </c>
      <c r="I20" s="74" t="s">
        <v>682</v>
      </c>
      <c r="J20" s="74" t="s">
        <v>682</v>
      </c>
      <c r="K20" s="74" t="s">
        <v>701</v>
      </c>
      <c r="L20" s="28">
        <v>6</v>
      </c>
      <c r="M20" s="74" t="str">
        <f>+IF(L20="","Bajo",IF(L20=2,"Medio",IF(L20=6,"Alto",IF(L20=10,"Muy Alto",""))))</f>
        <v>Alto</v>
      </c>
      <c r="N20" s="28">
        <v>3</v>
      </c>
      <c r="O20" s="74" t="str">
        <f t="shared" ref="O20:O25" si="15">+IF(N20=0,"",IF(N20=1,"Esporádica",IF(N20=2,"Ocasional",IF(N20=3,"Frecuente",IF(N20=4,"Continua","")))))</f>
        <v>Frecuente</v>
      </c>
      <c r="P20" s="73">
        <f>+IF(L20="",N20,(N20*L20))</f>
        <v>18</v>
      </c>
      <c r="Q20" s="73" t="str">
        <f>+IF(P20=0,"",IF(P20&lt;5,"Bajo",IF(P20&lt;9,"Medio",IF(P20&lt;21,"Alto",IF(P20&lt;41,"Muy Alto","")))))</f>
        <v>Alto</v>
      </c>
      <c r="R20" s="28">
        <v>25</v>
      </c>
      <c r="S20" s="74" t="str">
        <f>+IF(R20=0,"",IF(R20&lt;11,"Leve",IF(R20&lt;26,"Grave",IF(R20&lt;61,"Muy Grave",IF(R20&lt;101,"Muerte","")))))</f>
        <v>Grave</v>
      </c>
      <c r="T20" s="73">
        <f>+R20*P20</f>
        <v>450</v>
      </c>
      <c r="U20" s="73" t="str">
        <f>+IF(T20=0,"",IF(T20&lt;21,"IV",IF(T20&lt;121,"III",IF(T20&lt;501,"II",IF(T20&lt;4001,"I","")))))</f>
        <v>II</v>
      </c>
      <c r="V20" s="93" t="str">
        <f>+IF(U20=0,"",IF(U20="I","No Aceptable",IF(U20="II","No Aceptable  o Aceptable con control específico",IF(U20="III","Mejorable",IF(U20="IV","Aceptable","")))))</f>
        <v>No Aceptable  o Aceptable con control específico</v>
      </c>
      <c r="W20" s="62">
        <v>6</v>
      </c>
      <c r="X20" s="28" t="s">
        <v>700</v>
      </c>
      <c r="Y20" s="74" t="s">
        <v>678</v>
      </c>
      <c r="Z20" s="74" t="s">
        <v>682</v>
      </c>
      <c r="AA20" s="74" t="s">
        <v>682</v>
      </c>
      <c r="AB20" s="1" t="s">
        <v>708</v>
      </c>
      <c r="AC20" s="1" t="s">
        <v>703</v>
      </c>
      <c r="AD20" s="74" t="s">
        <v>682</v>
      </c>
      <c r="AE20" s="74" t="s">
        <v>728</v>
      </c>
      <c r="AF20" s="74" t="s">
        <v>705</v>
      </c>
      <c r="AG20" s="74" t="s">
        <v>689</v>
      </c>
      <c r="AH20" s="79"/>
    </row>
    <row r="21" spans="2:36" ht="89.25" customHeight="1" thickBot="1" x14ac:dyDescent="0.3">
      <c r="B21" s="386"/>
      <c r="C21" s="389"/>
      <c r="D21" s="392"/>
      <c r="E21" s="36" t="s">
        <v>678</v>
      </c>
      <c r="F21" s="73" t="s">
        <v>706</v>
      </c>
      <c r="G21" s="1" t="s">
        <v>729</v>
      </c>
      <c r="H21" s="28" t="s">
        <v>700</v>
      </c>
      <c r="I21" s="74" t="s">
        <v>682</v>
      </c>
      <c r="J21" s="74" t="s">
        <v>682</v>
      </c>
      <c r="K21" s="74" t="s">
        <v>701</v>
      </c>
      <c r="L21" s="28">
        <v>6</v>
      </c>
      <c r="M21" s="74" t="str">
        <f>+IF(L21="","Bajo",IF(L21=2,"Medio",IF(L21=6,"Alto",IF(L21=10,"Muy Alto",""))))</f>
        <v>Alto</v>
      </c>
      <c r="N21" s="28">
        <v>3</v>
      </c>
      <c r="O21" s="74" t="str">
        <f t="shared" si="15"/>
        <v>Frecuente</v>
      </c>
      <c r="P21" s="73">
        <f t="shared" ref="P21:P24" si="16">+IF(L21="",N21,(N21*L21))</f>
        <v>18</v>
      </c>
      <c r="Q21" s="73" t="str">
        <f t="shared" ref="Q21:Q24" si="17">+IF(P21=0,"",IF(P21&lt;5,"Bajo",IF(P21&lt;9,"Medio",IF(P21&lt;21,"Alto",IF(P21&lt;41,"Muy Alto","")))))</f>
        <v>Alto</v>
      </c>
      <c r="R21" s="28">
        <v>25</v>
      </c>
      <c r="S21" s="74" t="str">
        <f t="shared" ref="S21:S22" si="18">+IF(R21=0,"",IF(R21&lt;11,"Leve",IF(R21&lt;26,"Grave",IF(R21&lt;61,"Muy Grave",IF(R21&lt;101,"Muerte","")))))</f>
        <v>Grave</v>
      </c>
      <c r="T21" s="73">
        <f t="shared" ref="T21:T24" si="19">+R21*P21</f>
        <v>450</v>
      </c>
      <c r="U21" s="73" t="str">
        <f t="shared" ref="U21:U24" si="20">+IF(T21=0,"",IF(T21&lt;21,"IV",IF(T21&lt;121,"III",IF(T21&lt;501,"II",IF(T21&lt;4001,"I","")))))</f>
        <v>II</v>
      </c>
      <c r="V21" s="93" t="str">
        <f t="shared" ref="V21" si="21">+IF(U21=0,"",IF(U21="I","No Aceptable",IF(U21="II","No Aceptable  o Aceptable con control específico",IF(U21="III","Aceptable",IF(U21="IV","Aceptable","")))))</f>
        <v>No Aceptable  o Aceptable con control específico</v>
      </c>
      <c r="W21" s="62">
        <v>6</v>
      </c>
      <c r="X21" s="28" t="s">
        <v>700</v>
      </c>
      <c r="Y21" s="74" t="s">
        <v>678</v>
      </c>
      <c r="Z21" s="74" t="s">
        <v>682</v>
      </c>
      <c r="AA21" s="74" t="s">
        <v>682</v>
      </c>
      <c r="AB21" s="1" t="s">
        <v>708</v>
      </c>
      <c r="AC21" s="1" t="s">
        <v>703</v>
      </c>
      <c r="AD21" s="74" t="s">
        <v>682</v>
      </c>
      <c r="AE21" s="74" t="s">
        <v>728</v>
      </c>
      <c r="AF21" s="74" t="s">
        <v>705</v>
      </c>
      <c r="AG21" s="74" t="s">
        <v>689</v>
      </c>
      <c r="AH21" s="79"/>
    </row>
    <row r="22" spans="2:36" ht="89.25" customHeight="1" thickBot="1" x14ac:dyDescent="0.3">
      <c r="B22" s="386"/>
      <c r="C22" s="389"/>
      <c r="D22" s="392"/>
      <c r="E22" s="36" t="s">
        <v>678</v>
      </c>
      <c r="F22" s="73" t="s">
        <v>706</v>
      </c>
      <c r="G22" s="1" t="s">
        <v>730</v>
      </c>
      <c r="H22" s="28" t="s">
        <v>700</v>
      </c>
      <c r="I22" s="74" t="s">
        <v>682</v>
      </c>
      <c r="J22" s="74" t="s">
        <v>682</v>
      </c>
      <c r="K22" s="74" t="s">
        <v>701</v>
      </c>
      <c r="L22" s="28">
        <v>2</v>
      </c>
      <c r="M22" s="74" t="str">
        <f t="shared" ref="M22:M24" si="22">+IF(L22="","Bajo",IF(L22=2,"Medio",IF(L22=6,"Alto",IF(L22=10,"Muy Alto",""))))</f>
        <v>Medio</v>
      </c>
      <c r="N22" s="28">
        <v>3</v>
      </c>
      <c r="O22" s="74" t="str">
        <f t="shared" si="15"/>
        <v>Frecuente</v>
      </c>
      <c r="P22" s="73">
        <f t="shared" si="16"/>
        <v>6</v>
      </c>
      <c r="Q22" s="73" t="str">
        <f t="shared" si="17"/>
        <v>Medio</v>
      </c>
      <c r="R22" s="28">
        <v>25</v>
      </c>
      <c r="S22" s="74" t="str">
        <f t="shared" si="18"/>
        <v>Grave</v>
      </c>
      <c r="T22" s="73">
        <f t="shared" si="19"/>
        <v>150</v>
      </c>
      <c r="U22" s="73" t="str">
        <f t="shared" si="20"/>
        <v>II</v>
      </c>
      <c r="V22" s="77" t="str">
        <f>+IF(U22=0,"",IF(U22="I","No Aceptable",IF(U22="II","No Aceptable  o Aceptable con control específico",IF(U22="III","Mejorable",IF(U22="IV","Aceptable","")))))</f>
        <v>No Aceptable  o Aceptable con control específico</v>
      </c>
      <c r="W22" s="62">
        <v>6</v>
      </c>
      <c r="X22" s="28" t="s">
        <v>700</v>
      </c>
      <c r="Y22" s="74" t="s">
        <v>678</v>
      </c>
      <c r="Z22" s="74" t="s">
        <v>682</v>
      </c>
      <c r="AA22" s="74" t="s">
        <v>682</v>
      </c>
      <c r="AB22" s="1" t="s">
        <v>711</v>
      </c>
      <c r="AC22" s="1" t="s">
        <v>703</v>
      </c>
      <c r="AD22" s="74" t="s">
        <v>682</v>
      </c>
      <c r="AE22" s="74" t="s">
        <v>723</v>
      </c>
      <c r="AF22" s="74" t="s">
        <v>688</v>
      </c>
      <c r="AG22" s="74" t="s">
        <v>689</v>
      </c>
      <c r="AH22" s="79"/>
    </row>
    <row r="23" spans="2:36" ht="89.25" customHeight="1" thickBot="1" x14ac:dyDescent="0.3">
      <c r="B23" s="386"/>
      <c r="C23" s="389"/>
      <c r="D23" s="392"/>
      <c r="E23" s="36" t="s">
        <v>678</v>
      </c>
      <c r="F23" s="73" t="s">
        <v>713</v>
      </c>
      <c r="G23" s="1" t="s">
        <v>714</v>
      </c>
      <c r="H23" s="28" t="s">
        <v>715</v>
      </c>
      <c r="I23" s="74" t="s">
        <v>682</v>
      </c>
      <c r="J23" s="74" t="s">
        <v>682</v>
      </c>
      <c r="K23" s="74" t="s">
        <v>731</v>
      </c>
      <c r="L23" s="28">
        <v>2</v>
      </c>
      <c r="M23" s="74" t="str">
        <f t="shared" si="22"/>
        <v>Medio</v>
      </c>
      <c r="N23" s="28">
        <v>2</v>
      </c>
      <c r="O23" s="74" t="str">
        <f t="shared" si="15"/>
        <v>Ocasional</v>
      </c>
      <c r="P23" s="73">
        <f t="shared" si="16"/>
        <v>4</v>
      </c>
      <c r="Q23" s="73" t="str">
        <f t="shared" si="17"/>
        <v>Bajo</v>
      </c>
      <c r="R23" s="28">
        <v>25</v>
      </c>
      <c r="S23" s="74" t="str">
        <f>+IF(R23=0,"",IF(R23&lt;11,"Leve",IF(R23&lt;26,"Grave",IF(R23&lt;61,"Muy Grave",IF(R23&lt;101,"Muerte","")))))</f>
        <v>Grave</v>
      </c>
      <c r="T23" s="73">
        <f t="shared" si="19"/>
        <v>100</v>
      </c>
      <c r="U23" s="73" t="str">
        <f t="shared" si="20"/>
        <v>III</v>
      </c>
      <c r="V23" s="77" t="str">
        <f t="shared" ref="V23:V24" si="23">+IF(U23=0,"",IF(U23="I","No Aceptable",IF(U23="II","No Aceptable  o Aceptable con control específico",IF(U23="III","Mejorable",IF(U23="IV","Aceptable","")))))</f>
        <v>Mejorable</v>
      </c>
      <c r="W23" s="62">
        <v>6</v>
      </c>
      <c r="X23" s="28" t="s">
        <v>715</v>
      </c>
      <c r="Y23" s="74" t="s">
        <v>678</v>
      </c>
      <c r="Z23" s="74" t="s">
        <v>682</v>
      </c>
      <c r="AA23" s="74" t="s">
        <v>682</v>
      </c>
      <c r="AB23" s="1" t="s">
        <v>716</v>
      </c>
      <c r="AC23" s="1" t="s">
        <v>717</v>
      </c>
      <c r="AD23" s="74" t="s">
        <v>682</v>
      </c>
      <c r="AE23" s="74" t="s">
        <v>723</v>
      </c>
      <c r="AF23" s="74" t="s">
        <v>688</v>
      </c>
      <c r="AG23" s="74" t="s">
        <v>689</v>
      </c>
      <c r="AH23" s="79"/>
    </row>
    <row r="24" spans="2:36" ht="89.25" customHeight="1" thickBot="1" x14ac:dyDescent="0.3">
      <c r="B24" s="394"/>
      <c r="C24" s="395"/>
      <c r="D24" s="396"/>
      <c r="E24" s="94" t="s">
        <v>678</v>
      </c>
      <c r="F24" s="95" t="s">
        <v>718</v>
      </c>
      <c r="G24" s="96" t="s">
        <v>719</v>
      </c>
      <c r="H24" s="97" t="s">
        <v>732</v>
      </c>
      <c r="I24" s="98" t="s">
        <v>682</v>
      </c>
      <c r="J24" s="98" t="s">
        <v>682</v>
      </c>
      <c r="K24" s="98" t="s">
        <v>682</v>
      </c>
      <c r="L24" s="97">
        <v>2</v>
      </c>
      <c r="M24" s="98" t="str">
        <f t="shared" si="22"/>
        <v>Medio</v>
      </c>
      <c r="N24" s="97">
        <v>2</v>
      </c>
      <c r="O24" s="98" t="str">
        <f t="shared" si="15"/>
        <v>Ocasional</v>
      </c>
      <c r="P24" s="95">
        <f t="shared" si="16"/>
        <v>4</v>
      </c>
      <c r="Q24" s="95" t="str">
        <f t="shared" si="17"/>
        <v>Bajo</v>
      </c>
      <c r="R24" s="97">
        <v>25</v>
      </c>
      <c r="S24" s="98" t="str">
        <f t="shared" ref="S24" si="24">+IF(R24=0,"",IF(R24&lt;11,"Leve",IF(R24&lt;26,"Grave",IF(R24&lt;61,"Muy Grave",IF(R24&lt;101,"Muerte","")))))</f>
        <v>Grave</v>
      </c>
      <c r="T24" s="95">
        <f t="shared" si="19"/>
        <v>100</v>
      </c>
      <c r="U24" s="95" t="str">
        <f t="shared" si="20"/>
        <v>III</v>
      </c>
      <c r="V24" s="99" t="str">
        <f t="shared" si="23"/>
        <v>Mejorable</v>
      </c>
      <c r="W24" s="62">
        <v>6</v>
      </c>
      <c r="X24" s="97" t="s">
        <v>721</v>
      </c>
      <c r="Y24" s="98" t="s">
        <v>678</v>
      </c>
      <c r="Z24" s="98" t="s">
        <v>682</v>
      </c>
      <c r="AA24" s="98" t="s">
        <v>682</v>
      </c>
      <c r="AB24" s="100" t="s">
        <v>716</v>
      </c>
      <c r="AC24" s="100" t="s">
        <v>722</v>
      </c>
      <c r="AD24" s="98" t="s">
        <v>682</v>
      </c>
      <c r="AE24" s="98" t="s">
        <v>723</v>
      </c>
      <c r="AF24" s="98" t="s">
        <v>688</v>
      </c>
      <c r="AG24" s="98" t="s">
        <v>689</v>
      </c>
      <c r="AH24" s="101"/>
    </row>
    <row r="25" spans="2:36" ht="89.25" customHeight="1" x14ac:dyDescent="0.25">
      <c r="B25" s="385" t="s">
        <v>675</v>
      </c>
      <c r="C25" s="388" t="s">
        <v>733</v>
      </c>
      <c r="D25" s="391" t="s">
        <v>734</v>
      </c>
      <c r="E25" s="60" t="s">
        <v>678</v>
      </c>
      <c r="F25" s="61" t="s">
        <v>679</v>
      </c>
      <c r="G25" s="60" t="s">
        <v>726</v>
      </c>
      <c r="H25" s="68" t="s">
        <v>735</v>
      </c>
      <c r="I25" s="62" t="s">
        <v>682</v>
      </c>
      <c r="J25" s="62" t="s">
        <v>682</v>
      </c>
      <c r="K25" s="62" t="s">
        <v>682</v>
      </c>
      <c r="L25" s="91">
        <v>2</v>
      </c>
      <c r="M25" s="62" t="str">
        <f>+IF(L25="","Bajo",IF(L25=2,"Medio",IF(L25=6,"Alto",IF(L25=10,"Muy Alto",""))))</f>
        <v>Medio</v>
      </c>
      <c r="N25" s="91">
        <v>2</v>
      </c>
      <c r="O25" s="62" t="str">
        <f t="shared" si="15"/>
        <v>Ocasional</v>
      </c>
      <c r="P25" s="92">
        <f>+IF(L25="",N25,(N25*L25))</f>
        <v>4</v>
      </c>
      <c r="Q25" s="92" t="str">
        <f>+IF(P25=0,"",IF(P25&lt;5,"Bajo",IF(P25&lt;9,"Medio",IF(P25&lt;21,"Alto",IF(P25&lt;41,"Muy Alto","")))))</f>
        <v>Bajo</v>
      </c>
      <c r="R25" s="91">
        <v>25</v>
      </c>
      <c r="S25" s="62" t="str">
        <f>+IF(R25=0,"",IF(R25&lt;11,"Leve",IF(R25&lt;26,"Grave",IF(R25&lt;61,"Muy Grave",IF(R25&lt;101,"Muerte","")))))</f>
        <v>Grave</v>
      </c>
      <c r="T25" s="92">
        <f>+R25*P25</f>
        <v>100</v>
      </c>
      <c r="U25" s="92" t="str">
        <f>+IF(T25=0,"",IF(T25&lt;21,"IV",IF(T25&lt;121,"III",IF(T25&lt;501,"II",IF(T25&lt;4001,"I","")))))</f>
        <v>III</v>
      </c>
      <c r="V25" s="66" t="str">
        <f>+IF(U25=0,"",IF(U25="I","No Aceptable",IF(U25="II","No Aceptable  o Aceptable con control específico",IF(U25="III","Mejorable",IF(U25="IV","Aceptable","")))))</f>
        <v>Mejorable</v>
      </c>
      <c r="W25" s="62">
        <v>7</v>
      </c>
      <c r="X25" s="60" t="s">
        <v>683</v>
      </c>
      <c r="Y25" s="62" t="s">
        <v>678</v>
      </c>
      <c r="Z25" s="62" t="s">
        <v>682</v>
      </c>
      <c r="AA25" s="62" t="s">
        <v>682</v>
      </c>
      <c r="AB25" s="67" t="s">
        <v>684</v>
      </c>
      <c r="AC25" s="68" t="s">
        <v>727</v>
      </c>
      <c r="AD25" s="68" t="s">
        <v>686</v>
      </c>
      <c r="AE25" s="62" t="s">
        <v>704</v>
      </c>
      <c r="AF25" s="62" t="s">
        <v>688</v>
      </c>
      <c r="AG25" s="62" t="s">
        <v>689</v>
      </c>
      <c r="AH25" s="69"/>
      <c r="AI25" s="102"/>
      <c r="AJ25" s="103"/>
    </row>
    <row r="26" spans="2:36" ht="89.25" customHeight="1" x14ac:dyDescent="0.25">
      <c r="B26" s="386"/>
      <c r="C26" s="389"/>
      <c r="D26" s="392"/>
      <c r="E26" s="72" t="s">
        <v>678</v>
      </c>
      <c r="F26" s="73" t="s">
        <v>691</v>
      </c>
      <c r="G26" s="72" t="s">
        <v>692</v>
      </c>
      <c r="H26" s="72" t="s">
        <v>693</v>
      </c>
      <c r="I26" s="74" t="s">
        <v>682</v>
      </c>
      <c r="J26" s="74" t="s">
        <v>682</v>
      </c>
      <c r="K26" s="74" t="s">
        <v>682</v>
      </c>
      <c r="L26" s="28">
        <v>6</v>
      </c>
      <c r="M26" s="74" t="str">
        <f t="shared" ref="M26" si="25">+IF(L26="","Bajo",IF(L26=2,"Medio",IF(L26=6,"Alto",IF(L26=10,"Muy Alto",""))))</f>
        <v>Alto</v>
      </c>
      <c r="N26" s="28">
        <v>3</v>
      </c>
      <c r="O26" s="74" t="str">
        <f>+IF(N26=0,"",IF(N26=1,"Esporádica",IF(N26=2,"Ocasional",IF(N26=3,"Frecuente",IF(N26=4,"Continua","")))))</f>
        <v>Frecuente</v>
      </c>
      <c r="P26" s="73">
        <f t="shared" ref="P26" si="26">+IF(L26="",N26,(N26*L26))</f>
        <v>18</v>
      </c>
      <c r="Q26" s="73" t="str">
        <f t="shared" ref="Q26" si="27">+IF(P26=0,"",IF(P26&lt;5,"Bajo",IF(P26&lt;9,"Medio",IF(P26&lt;21,"Alto",IF(P26&lt;41,"Muy Alto","")))))</f>
        <v>Alto</v>
      </c>
      <c r="R26" s="39">
        <v>10</v>
      </c>
      <c r="S26" s="75" t="str">
        <f>+IF(R26=0,"",IF(R26&lt;11,"Leve",IF(R26&lt;26,"Grave",IF(R26&lt;61,"Muy Grave",IF(R26&lt;101,"Muerte","")))))</f>
        <v>Leve</v>
      </c>
      <c r="T26" s="73">
        <f t="shared" ref="T26" si="28">+R26*P26</f>
        <v>180</v>
      </c>
      <c r="U26" s="73" t="str">
        <f t="shared" ref="U26" si="29">+IF(T26=0,"",IF(T26&lt;21,"IV",IF(T26&lt;121,"III",IF(T26&lt;501,"II",IF(T26&lt;4001,"I","")))))</f>
        <v>II</v>
      </c>
      <c r="V26" s="93" t="str">
        <f t="shared" ref="V26" si="30">+IF(U26=0,"",IF(U26="I","No Aceptable",IF(U26="II","No Aceptable  o Aceptable con control específico",IF(U26="III","Aceptable",IF(U26="IV","Aceptable","")))))</f>
        <v>No Aceptable  o Aceptable con control específico</v>
      </c>
      <c r="W26" s="74">
        <v>7</v>
      </c>
      <c r="X26" s="72" t="s">
        <v>694</v>
      </c>
      <c r="Y26" s="74" t="s">
        <v>678</v>
      </c>
      <c r="Z26" s="74" t="s">
        <v>682</v>
      </c>
      <c r="AA26" s="74" t="s">
        <v>682</v>
      </c>
      <c r="AB26" s="1" t="s">
        <v>695</v>
      </c>
      <c r="AC26" s="78" t="s">
        <v>696</v>
      </c>
      <c r="AD26" s="72" t="s">
        <v>682</v>
      </c>
      <c r="AE26" s="74" t="s">
        <v>704</v>
      </c>
      <c r="AF26" s="74" t="s">
        <v>688</v>
      </c>
      <c r="AG26" s="74" t="s">
        <v>689</v>
      </c>
      <c r="AH26" s="79"/>
      <c r="AJ26" s="104"/>
    </row>
    <row r="27" spans="2:36" ht="89.25" customHeight="1" x14ac:dyDescent="0.25">
      <c r="B27" s="386"/>
      <c r="C27" s="389"/>
      <c r="D27" s="392"/>
      <c r="E27" s="36" t="s">
        <v>678</v>
      </c>
      <c r="F27" s="73" t="s">
        <v>698</v>
      </c>
      <c r="G27" s="1" t="s">
        <v>699</v>
      </c>
      <c r="H27" s="28" t="s">
        <v>700</v>
      </c>
      <c r="I27" s="74" t="s">
        <v>682</v>
      </c>
      <c r="J27" s="74" t="s">
        <v>682</v>
      </c>
      <c r="K27" s="74" t="s">
        <v>701</v>
      </c>
      <c r="L27" s="28">
        <v>6</v>
      </c>
      <c r="M27" s="74" t="str">
        <f>+IF(L27="","Bajo",IF(L27=2,"Medio",IF(L27=6,"Alto",IF(L27=10,"Muy Alto",""))))</f>
        <v>Alto</v>
      </c>
      <c r="N27" s="28">
        <v>3</v>
      </c>
      <c r="O27" s="74" t="str">
        <f t="shared" ref="O27:O33" si="31">+IF(N27=0,"",IF(N27=1,"Esporádica",IF(N27=2,"Ocasional",IF(N27=3,"Frecuente",IF(N27=4,"Continua","")))))</f>
        <v>Frecuente</v>
      </c>
      <c r="P27" s="73">
        <f>+IF(L27="",N27,(N27*L27))</f>
        <v>18</v>
      </c>
      <c r="Q27" s="73" t="str">
        <f>+IF(P27=0,"",IF(P27&lt;5,"Bajo",IF(P27&lt;9,"Medio",IF(P27&lt;21,"Alto",IF(P27&lt;41,"Muy Alto","")))))</f>
        <v>Alto</v>
      </c>
      <c r="R27" s="28">
        <v>25</v>
      </c>
      <c r="S27" s="74" t="str">
        <f>+IF(R27=0,"",IF(R27&lt;11,"Leve",IF(R27&lt;26,"Grave",IF(R27&lt;61,"Muy Grave",IF(R27&lt;101,"Muerte","")))))</f>
        <v>Grave</v>
      </c>
      <c r="T27" s="73">
        <f>+R27*P27</f>
        <v>450</v>
      </c>
      <c r="U27" s="73" t="str">
        <f>+IF(T27=0,"",IF(T27&lt;21,"IV",IF(T27&lt;121,"III",IF(T27&lt;501,"II",IF(T27&lt;4001,"I","")))))</f>
        <v>II</v>
      </c>
      <c r="V27" s="93" t="str">
        <f>+IF(U27=0,"",IF(U27="I","No Aceptable",IF(U27="II","No Aceptable  o Aceptable con control específico",IF(U27="III","Mejorable",IF(U27="IV","Aceptable","")))))</f>
        <v>No Aceptable  o Aceptable con control específico</v>
      </c>
      <c r="W27" s="74">
        <v>7</v>
      </c>
      <c r="X27" s="28" t="s">
        <v>700</v>
      </c>
      <c r="Y27" s="74" t="s">
        <v>678</v>
      </c>
      <c r="Z27" s="74" t="s">
        <v>682</v>
      </c>
      <c r="AA27" s="74" t="s">
        <v>682</v>
      </c>
      <c r="AB27" s="1" t="s">
        <v>708</v>
      </c>
      <c r="AC27" s="1" t="s">
        <v>703</v>
      </c>
      <c r="AD27" s="74" t="s">
        <v>682</v>
      </c>
      <c r="AE27" s="74" t="s">
        <v>704</v>
      </c>
      <c r="AF27" s="74" t="s">
        <v>705</v>
      </c>
      <c r="AG27" s="74" t="s">
        <v>689</v>
      </c>
      <c r="AH27" s="79"/>
      <c r="AJ27" s="104"/>
    </row>
    <row r="28" spans="2:36" ht="89.25" customHeight="1" x14ac:dyDescent="0.25">
      <c r="B28" s="386"/>
      <c r="C28" s="389"/>
      <c r="D28" s="392"/>
      <c r="E28" s="36" t="s">
        <v>678</v>
      </c>
      <c r="F28" s="73" t="s">
        <v>706</v>
      </c>
      <c r="G28" s="1" t="s">
        <v>729</v>
      </c>
      <c r="H28" s="28" t="s">
        <v>700</v>
      </c>
      <c r="I28" s="74" t="s">
        <v>682</v>
      </c>
      <c r="J28" s="74" t="s">
        <v>682</v>
      </c>
      <c r="K28" s="74" t="s">
        <v>736</v>
      </c>
      <c r="L28" s="28">
        <v>6</v>
      </c>
      <c r="M28" s="74" t="str">
        <f>+IF(L28="","Bajo",IF(L28=2,"Medio",IF(L28=6,"Alto",IF(L28=10,"Muy Alto",""))))</f>
        <v>Alto</v>
      </c>
      <c r="N28" s="28">
        <v>3</v>
      </c>
      <c r="O28" s="74" t="str">
        <f t="shared" si="31"/>
        <v>Frecuente</v>
      </c>
      <c r="P28" s="73">
        <f t="shared" ref="P28:P31" si="32">+IF(L28="",N28,(N28*L28))</f>
        <v>18</v>
      </c>
      <c r="Q28" s="73" t="str">
        <f t="shared" ref="Q28:Q31" si="33">+IF(P28=0,"",IF(P28&lt;5,"Bajo",IF(P28&lt;9,"Medio",IF(P28&lt;21,"Alto",IF(P28&lt;41,"Muy Alto","")))))</f>
        <v>Alto</v>
      </c>
      <c r="R28" s="28">
        <v>25</v>
      </c>
      <c r="S28" s="74" t="str">
        <f t="shared" ref="S28:S29" si="34">+IF(R28=0,"",IF(R28&lt;11,"Leve",IF(R28&lt;26,"Grave",IF(R28&lt;61,"Muy Grave",IF(R28&lt;101,"Muerte","")))))</f>
        <v>Grave</v>
      </c>
      <c r="T28" s="73">
        <f t="shared" ref="T28:T31" si="35">+R28*P28</f>
        <v>450</v>
      </c>
      <c r="U28" s="73" t="str">
        <f t="shared" ref="U28:U31" si="36">+IF(T28=0,"",IF(T28&lt;21,"IV",IF(T28&lt;121,"III",IF(T28&lt;501,"II",IF(T28&lt;4001,"I","")))))</f>
        <v>II</v>
      </c>
      <c r="V28" s="93" t="str">
        <f t="shared" ref="V28:V29" si="37">+IF(U28=0,"",IF(U28="I","No Aceptable",IF(U28="II","No Aceptable  o Aceptable con control específico",IF(U28="III","Aceptable",IF(U28="IV","Aceptable","")))))</f>
        <v>No Aceptable  o Aceptable con control específico</v>
      </c>
      <c r="W28" s="74">
        <v>7</v>
      </c>
      <c r="X28" s="28" t="s">
        <v>700</v>
      </c>
      <c r="Y28" s="74" t="s">
        <v>678</v>
      </c>
      <c r="Z28" s="74" t="s">
        <v>682</v>
      </c>
      <c r="AA28" s="74" t="s">
        <v>682</v>
      </c>
      <c r="AB28" s="1" t="s">
        <v>708</v>
      </c>
      <c r="AC28" s="1" t="s">
        <v>703</v>
      </c>
      <c r="AD28" s="74" t="s">
        <v>682</v>
      </c>
      <c r="AE28" s="74" t="s">
        <v>704</v>
      </c>
      <c r="AF28" s="74" t="s">
        <v>705</v>
      </c>
      <c r="AG28" s="74" t="s">
        <v>689</v>
      </c>
      <c r="AH28" s="79"/>
      <c r="AJ28" s="104"/>
    </row>
    <row r="29" spans="2:36" ht="89.25" customHeight="1" x14ac:dyDescent="0.25">
      <c r="B29" s="386"/>
      <c r="C29" s="389"/>
      <c r="D29" s="392"/>
      <c r="E29" s="36" t="s">
        <v>678</v>
      </c>
      <c r="F29" s="73" t="s">
        <v>706</v>
      </c>
      <c r="G29" s="1" t="s">
        <v>737</v>
      </c>
      <c r="H29" s="28" t="s">
        <v>700</v>
      </c>
      <c r="I29" s="74" t="s">
        <v>682</v>
      </c>
      <c r="J29" s="74" t="s">
        <v>682</v>
      </c>
      <c r="K29" s="74" t="s">
        <v>701</v>
      </c>
      <c r="L29" s="28">
        <v>2</v>
      </c>
      <c r="M29" s="74" t="str">
        <f t="shared" ref="M29:M31" si="38">+IF(L29="","Bajo",IF(L29=2,"Medio",IF(L29=6,"Alto",IF(L29=10,"Muy Alto",""))))</f>
        <v>Medio</v>
      </c>
      <c r="N29" s="39">
        <v>4</v>
      </c>
      <c r="O29" s="75" t="str">
        <f t="shared" si="31"/>
        <v>Continua</v>
      </c>
      <c r="P29" s="73">
        <f t="shared" si="32"/>
        <v>8</v>
      </c>
      <c r="Q29" s="73" t="str">
        <f t="shared" si="33"/>
        <v>Medio</v>
      </c>
      <c r="R29" s="28">
        <v>25</v>
      </c>
      <c r="S29" s="74" t="str">
        <f t="shared" si="34"/>
        <v>Grave</v>
      </c>
      <c r="T29" s="73">
        <f t="shared" si="35"/>
        <v>200</v>
      </c>
      <c r="U29" s="73" t="str">
        <f t="shared" si="36"/>
        <v>II</v>
      </c>
      <c r="V29" s="93" t="str">
        <f t="shared" si="37"/>
        <v>No Aceptable  o Aceptable con control específico</v>
      </c>
      <c r="W29" s="74">
        <v>7</v>
      </c>
      <c r="X29" s="28" t="s">
        <v>700</v>
      </c>
      <c r="Y29" s="74" t="s">
        <v>678</v>
      </c>
      <c r="Z29" s="74" t="s">
        <v>682</v>
      </c>
      <c r="AA29" s="74" t="s">
        <v>682</v>
      </c>
      <c r="AB29" s="1" t="s">
        <v>711</v>
      </c>
      <c r="AC29" s="1" t="s">
        <v>703</v>
      </c>
      <c r="AD29" s="74" t="s">
        <v>682</v>
      </c>
      <c r="AE29" s="74" t="s">
        <v>723</v>
      </c>
      <c r="AF29" s="74" t="s">
        <v>688</v>
      </c>
      <c r="AG29" s="74" t="s">
        <v>689</v>
      </c>
      <c r="AH29" s="79"/>
      <c r="AJ29" s="104"/>
    </row>
    <row r="30" spans="2:36" ht="89.25" customHeight="1" x14ac:dyDescent="0.25">
      <c r="B30" s="386"/>
      <c r="C30" s="389"/>
      <c r="D30" s="392"/>
      <c r="E30" s="36" t="s">
        <v>678</v>
      </c>
      <c r="F30" s="73" t="s">
        <v>713</v>
      </c>
      <c r="G30" s="1" t="s">
        <v>714</v>
      </c>
      <c r="H30" s="28" t="s">
        <v>715</v>
      </c>
      <c r="I30" s="74" t="s">
        <v>682</v>
      </c>
      <c r="J30" s="74" t="s">
        <v>682</v>
      </c>
      <c r="K30" s="74" t="s">
        <v>682</v>
      </c>
      <c r="L30" s="28">
        <v>2</v>
      </c>
      <c r="M30" s="74" t="str">
        <f t="shared" si="38"/>
        <v>Medio</v>
      </c>
      <c r="N30" s="39">
        <v>3</v>
      </c>
      <c r="O30" s="75" t="str">
        <f t="shared" si="31"/>
        <v>Frecuente</v>
      </c>
      <c r="P30" s="73">
        <f t="shared" si="32"/>
        <v>6</v>
      </c>
      <c r="Q30" s="73" t="str">
        <f t="shared" si="33"/>
        <v>Medio</v>
      </c>
      <c r="R30" s="39">
        <v>10</v>
      </c>
      <c r="S30" s="75" t="str">
        <f>+IF(R30=0,"",IF(R30&lt;11,"Leve",IF(R30&lt;26,"Grave",IF(R30&lt;61,"Muy Grave",IF(R30&lt;101,"Muerte","")))))</f>
        <v>Leve</v>
      </c>
      <c r="T30" s="73">
        <f t="shared" si="35"/>
        <v>60</v>
      </c>
      <c r="U30" s="73" t="str">
        <f>+IF(T30=0,"",IF(T30&lt;21,"IV",IF(T30&lt;121,"III",IF(T30&lt;501,"II",IF(T30&lt;4001,"I","")))))</f>
        <v>III</v>
      </c>
      <c r="V30" s="93" t="str">
        <f>+IF(U30=0,"",IF(U30="I","No Aceptable",IF(U30="II","No Aceptable  o Aceptable con control específico",IF(U30="III","Mejorable",IF(U30="IV","Aceptable","")))))</f>
        <v>Mejorable</v>
      </c>
      <c r="W30" s="74">
        <v>7</v>
      </c>
      <c r="X30" s="28" t="s">
        <v>715</v>
      </c>
      <c r="Y30" s="74" t="s">
        <v>678</v>
      </c>
      <c r="Z30" s="74" t="s">
        <v>682</v>
      </c>
      <c r="AA30" s="74" t="s">
        <v>682</v>
      </c>
      <c r="AB30" s="1" t="s">
        <v>716</v>
      </c>
      <c r="AC30" s="1" t="s">
        <v>717</v>
      </c>
      <c r="AD30" s="74" t="s">
        <v>682</v>
      </c>
      <c r="AE30" s="74" t="s">
        <v>723</v>
      </c>
      <c r="AF30" s="74" t="s">
        <v>688</v>
      </c>
      <c r="AG30" s="74" t="s">
        <v>689</v>
      </c>
      <c r="AH30" s="79"/>
      <c r="AJ30" s="104"/>
    </row>
    <row r="31" spans="2:36" ht="119.25" customHeight="1" thickBot="1" x14ac:dyDescent="0.3">
      <c r="B31" s="387"/>
      <c r="C31" s="390"/>
      <c r="D31" s="393"/>
      <c r="E31" s="82" t="s">
        <v>678</v>
      </c>
      <c r="F31" s="83" t="s">
        <v>718</v>
      </c>
      <c r="G31" s="84" t="s">
        <v>719</v>
      </c>
      <c r="H31" s="87" t="s">
        <v>732</v>
      </c>
      <c r="I31" s="86" t="s">
        <v>682</v>
      </c>
      <c r="J31" s="86" t="s">
        <v>682</v>
      </c>
      <c r="K31" s="86" t="s">
        <v>682</v>
      </c>
      <c r="L31" s="87">
        <v>2</v>
      </c>
      <c r="M31" s="86" t="str">
        <f t="shared" si="38"/>
        <v>Medio</v>
      </c>
      <c r="N31" s="87">
        <v>2</v>
      </c>
      <c r="O31" s="86" t="str">
        <f t="shared" si="31"/>
        <v>Ocasional</v>
      </c>
      <c r="P31" s="83">
        <f t="shared" si="32"/>
        <v>4</v>
      </c>
      <c r="Q31" s="83" t="str">
        <f t="shared" si="33"/>
        <v>Bajo</v>
      </c>
      <c r="R31" s="87">
        <v>25</v>
      </c>
      <c r="S31" s="86" t="str">
        <f t="shared" ref="S31" si="39">+IF(R31=0,"",IF(R31&lt;11,"Leve",IF(R31&lt;26,"Grave",IF(R31&lt;61,"Muy Grave",IF(R31&lt;101,"Muerte","")))))</f>
        <v>Grave</v>
      </c>
      <c r="T31" s="83">
        <f t="shared" si="35"/>
        <v>100</v>
      </c>
      <c r="U31" s="83" t="str">
        <f t="shared" si="36"/>
        <v>III</v>
      </c>
      <c r="V31" s="105" t="str">
        <f>+IF(U31=0,"",IF(U31="I","No Aceptable",IF(U31="II","No Aceptable  o Aceptable con control específico",IF(U31="III","Mejorable",IF(U31="IV","Aceptable","")))))</f>
        <v>Mejorable</v>
      </c>
      <c r="W31" s="86">
        <v>7</v>
      </c>
      <c r="X31" s="87" t="s">
        <v>721</v>
      </c>
      <c r="Y31" s="86" t="s">
        <v>678</v>
      </c>
      <c r="Z31" s="86" t="s">
        <v>682</v>
      </c>
      <c r="AA31" s="86" t="s">
        <v>682</v>
      </c>
      <c r="AB31" s="89" t="s">
        <v>716</v>
      </c>
      <c r="AC31" s="89" t="s">
        <v>722</v>
      </c>
      <c r="AD31" s="86" t="s">
        <v>682</v>
      </c>
      <c r="AE31" s="86" t="s">
        <v>723</v>
      </c>
      <c r="AF31" s="86" t="s">
        <v>688</v>
      </c>
      <c r="AG31" s="86" t="s">
        <v>689</v>
      </c>
      <c r="AH31" s="90"/>
      <c r="AI31" s="106"/>
      <c r="AJ31" s="107"/>
    </row>
    <row r="32" spans="2:36" ht="89.25" customHeight="1" x14ac:dyDescent="0.25">
      <c r="B32" s="385" t="s">
        <v>738</v>
      </c>
      <c r="C32" s="388" t="s">
        <v>738</v>
      </c>
      <c r="D32" s="391" t="s">
        <v>739</v>
      </c>
      <c r="E32" s="60" t="s">
        <v>678</v>
      </c>
      <c r="F32" s="61" t="s">
        <v>679</v>
      </c>
      <c r="G32" s="60" t="s">
        <v>726</v>
      </c>
      <c r="H32" s="60" t="s">
        <v>681</v>
      </c>
      <c r="I32" s="62" t="s">
        <v>682</v>
      </c>
      <c r="J32" s="62" t="s">
        <v>682</v>
      </c>
      <c r="K32" s="62" t="s">
        <v>682</v>
      </c>
      <c r="L32" s="91">
        <v>2</v>
      </c>
      <c r="M32" s="62" t="str">
        <f>+IF(L32="","Bajo",IF(L32=2,"Medio",IF(L32=6,"Alto",IF(L32=10,"Muy Alto",""))))</f>
        <v>Medio</v>
      </c>
      <c r="N32" s="91">
        <v>2</v>
      </c>
      <c r="O32" s="62" t="str">
        <f t="shared" si="31"/>
        <v>Ocasional</v>
      </c>
      <c r="P32" s="92">
        <f>+IF(L32="",N32,(N32*L32))</f>
        <v>4</v>
      </c>
      <c r="Q32" s="92" t="str">
        <f>+IF(P32=0,"",IF(P32&lt;5,"Bajo",IF(P32&lt;9,"Medio",IF(P32&lt;21,"Alto",IF(P32&lt;41,"Muy Alto","")))))</f>
        <v>Bajo</v>
      </c>
      <c r="R32" s="91">
        <v>25</v>
      </c>
      <c r="S32" s="62" t="str">
        <f>+IF(R32=0,"",IF(R32&lt;11,"Leve",IF(R32&lt;26,"Grave",IF(R32&lt;61,"Muy Grave",IF(R32&lt;101,"Muerte","")))))</f>
        <v>Grave</v>
      </c>
      <c r="T32" s="92">
        <f>+R32*P32</f>
        <v>100</v>
      </c>
      <c r="U32" s="92" t="str">
        <f>+IF(T32=0,"",IF(T32&lt;21,"IV",IF(T32&lt;121,"III",IF(T32&lt;501,"II",IF(T32&lt;4001,"I","")))))</f>
        <v>III</v>
      </c>
      <c r="V32" s="66" t="str">
        <f>+IF(U32=0,"",IF(U32="I","No Aceptable",IF(U32="II","No Aceptable  o Aceptable con control específico",IF(U32="III","Mejorable",IF(U32="IV","Aceptable","")))))</f>
        <v>Mejorable</v>
      </c>
      <c r="W32" s="62">
        <v>8</v>
      </c>
      <c r="X32" s="60" t="s">
        <v>683</v>
      </c>
      <c r="Y32" s="62" t="s">
        <v>678</v>
      </c>
      <c r="Z32" s="62" t="s">
        <v>682</v>
      </c>
      <c r="AA32" s="62" t="s">
        <v>682</v>
      </c>
      <c r="AB32" s="67" t="s">
        <v>684</v>
      </c>
      <c r="AC32" s="68" t="s">
        <v>727</v>
      </c>
      <c r="AD32" s="68" t="s">
        <v>686</v>
      </c>
      <c r="AE32" s="62" t="s">
        <v>728</v>
      </c>
      <c r="AF32" s="62" t="s">
        <v>688</v>
      </c>
      <c r="AG32" s="62" t="s">
        <v>689</v>
      </c>
      <c r="AH32" s="69"/>
    </row>
    <row r="33" spans="1:46" ht="89.25" customHeight="1" thickBot="1" x14ac:dyDescent="0.3">
      <c r="B33" s="387"/>
      <c r="C33" s="390"/>
      <c r="D33" s="393"/>
      <c r="E33" s="82" t="s">
        <v>678</v>
      </c>
      <c r="F33" s="83" t="s">
        <v>718</v>
      </c>
      <c r="G33" s="108" t="s">
        <v>740</v>
      </c>
      <c r="H33" s="87" t="s">
        <v>732</v>
      </c>
      <c r="I33" s="86" t="s">
        <v>682</v>
      </c>
      <c r="J33" s="86" t="s">
        <v>682</v>
      </c>
      <c r="K33" s="86" t="s">
        <v>682</v>
      </c>
      <c r="L33" s="87">
        <v>2</v>
      </c>
      <c r="M33" s="86" t="str">
        <f>+IF(L33="","Bajo",IF(L33=2,"Medio",IF(L33=6,"Alto",IF(L33=10,"Muy Alto",""))))</f>
        <v>Medio</v>
      </c>
      <c r="N33" s="87">
        <v>2</v>
      </c>
      <c r="O33" s="86" t="str">
        <f t="shared" si="31"/>
        <v>Ocasional</v>
      </c>
      <c r="P33" s="83">
        <f>+IF(L33="",N33,(N33*L33))</f>
        <v>4</v>
      </c>
      <c r="Q33" s="83" t="str">
        <f>+IF(P33=0,"",IF(P33&lt;5,"Bajo",IF(P33&lt;9,"Medio",IF(P33&lt;21,"Alto",IF(P33&lt;41,"Muy Alto","")))))</f>
        <v>Bajo</v>
      </c>
      <c r="R33" s="87">
        <v>25</v>
      </c>
      <c r="S33" s="86" t="str">
        <f>+IF(R33=0,"",IF(R33&lt;11,"Leve",IF(R33&lt;26,"Grave",IF(R33&lt;61,"Muy Grave",IF(R33&lt;101,"Muerte","")))))</f>
        <v>Grave</v>
      </c>
      <c r="T33" s="83">
        <f>+R33*P33</f>
        <v>100</v>
      </c>
      <c r="U33" s="83" t="str">
        <f t="shared" ref="U33:U35" si="40">+IF(T33=0,"",IF(T33&lt;21,"IV",IF(T33&lt;121,"III",IF(T33&lt;501,"II",IF(T33&lt;4001,"I","")))))</f>
        <v>III</v>
      </c>
      <c r="V33" s="105" t="str">
        <f>+IF(U33=0,"",IF(U33="I","No Aceptable",IF(U33="II","No Aceptable  o Aceptable con control específico",IF(U33="III","Mejorable",IF(U33="IV","Aceptable","")))))</f>
        <v>Mejorable</v>
      </c>
      <c r="W33" s="86">
        <v>8</v>
      </c>
      <c r="X33" s="87" t="s">
        <v>721</v>
      </c>
      <c r="Y33" s="86" t="s">
        <v>678</v>
      </c>
      <c r="Z33" s="86" t="s">
        <v>682</v>
      </c>
      <c r="AA33" s="86" t="s">
        <v>682</v>
      </c>
      <c r="AB33" s="89" t="s">
        <v>716</v>
      </c>
      <c r="AC33" s="89" t="s">
        <v>722</v>
      </c>
      <c r="AD33" s="86" t="s">
        <v>682</v>
      </c>
      <c r="AE33" s="86" t="s">
        <v>723</v>
      </c>
      <c r="AF33" s="86" t="s">
        <v>741</v>
      </c>
      <c r="AG33" s="86" t="s">
        <v>689</v>
      </c>
      <c r="AH33" s="90"/>
    </row>
    <row r="34" spans="1:46" ht="89.25" customHeight="1" thickBot="1" x14ac:dyDescent="0.3">
      <c r="B34" s="385" t="s">
        <v>675</v>
      </c>
      <c r="C34" s="388" t="s">
        <v>742</v>
      </c>
      <c r="D34" s="391" t="s">
        <v>743</v>
      </c>
      <c r="E34" s="60" t="s">
        <v>678</v>
      </c>
      <c r="F34" s="61" t="s">
        <v>679</v>
      </c>
      <c r="G34" s="60" t="s">
        <v>726</v>
      </c>
      <c r="H34" s="68" t="s">
        <v>744</v>
      </c>
      <c r="I34" s="62" t="s">
        <v>682</v>
      </c>
      <c r="J34" s="62" t="s">
        <v>682</v>
      </c>
      <c r="K34" s="62" t="s">
        <v>682</v>
      </c>
      <c r="L34" s="91">
        <v>2</v>
      </c>
      <c r="M34" s="62" t="str">
        <f>+IF(L34="","Bajo",IF(L34=2,"Medio",IF(L34=6,"Alto",IF(L34=10,"Muy Alto",""))))</f>
        <v>Medio</v>
      </c>
      <c r="N34" s="91">
        <v>2</v>
      </c>
      <c r="O34" s="62" t="str">
        <f>+IF(N34=0,"",IF(N34=1,"Esporádica",IF(N34=2,"Ocasional",IF(N34=3,"Frecuente",IF(N34=4,"Continua","")))))</f>
        <v>Ocasional</v>
      </c>
      <c r="P34" s="92">
        <f t="shared" ref="P34:P35" si="41">+IF(L34="",N34,(N34*L34))</f>
        <v>4</v>
      </c>
      <c r="Q34" s="92" t="str">
        <f t="shared" ref="Q34:Q35" si="42">+IF(P34=0,"",IF(P34&lt;5,"Bajo",IF(P34&lt;9,"Medio",IF(P34&lt;21,"Alto",IF(P34&lt;41,"Muy Alto","")))))</f>
        <v>Bajo</v>
      </c>
      <c r="R34" s="91">
        <v>25</v>
      </c>
      <c r="S34" s="62" t="str">
        <f t="shared" ref="S34" si="43">+IF(R34=0,"",IF(R34&lt;11,"Leve",IF(R34&lt;26,"Grave",IF(R34&lt;61,"Muy Grave",IF(R34&lt;101,"Muerte","")))))</f>
        <v>Grave</v>
      </c>
      <c r="T34" s="92">
        <f t="shared" ref="T34:T35" si="44">+R34*P34</f>
        <v>100</v>
      </c>
      <c r="U34" s="92" t="str">
        <f t="shared" si="40"/>
        <v>III</v>
      </c>
      <c r="V34" s="66" t="str">
        <f>+IF(U34=0,"",IF(U34="I","No Aceptable",IF(U34="II","No Aceptable  o Aceptable con control específico",IF(U34="III","Mejorable",IF(U34="IV","Aceptable","")))))</f>
        <v>Mejorable</v>
      </c>
      <c r="W34" s="62">
        <v>29</v>
      </c>
      <c r="X34" s="60" t="s">
        <v>683</v>
      </c>
      <c r="Y34" s="62" t="s">
        <v>678</v>
      </c>
      <c r="Z34" s="62" t="s">
        <v>682</v>
      </c>
      <c r="AA34" s="62" t="s">
        <v>682</v>
      </c>
      <c r="AB34" s="67" t="s">
        <v>684</v>
      </c>
      <c r="AC34" s="68" t="s">
        <v>727</v>
      </c>
      <c r="AD34" s="68" t="s">
        <v>686</v>
      </c>
      <c r="AE34" s="62" t="s">
        <v>687</v>
      </c>
      <c r="AF34" s="62" t="s">
        <v>688</v>
      </c>
      <c r="AG34" s="62" t="s">
        <v>689</v>
      </c>
      <c r="AH34" s="69"/>
    </row>
    <row r="35" spans="1:46" ht="153.75" customHeight="1" thickBot="1" x14ac:dyDescent="0.3">
      <c r="B35" s="386"/>
      <c r="C35" s="389"/>
      <c r="D35" s="392"/>
      <c r="E35" s="72" t="s">
        <v>678</v>
      </c>
      <c r="F35" s="73" t="s">
        <v>691</v>
      </c>
      <c r="G35" s="109" t="s">
        <v>745</v>
      </c>
      <c r="H35" s="72" t="s">
        <v>693</v>
      </c>
      <c r="I35" s="74" t="s">
        <v>682</v>
      </c>
      <c r="J35" s="74" t="s">
        <v>682</v>
      </c>
      <c r="K35" s="74" t="s">
        <v>682</v>
      </c>
      <c r="L35" s="28">
        <v>6</v>
      </c>
      <c r="M35" s="74" t="str">
        <f t="shared" ref="M35" si="45">+IF(L35="","Bajo",IF(L35=2,"Medio",IF(L35=6,"Alto",IF(L35=10,"Muy Alto",""))))</f>
        <v>Alto</v>
      </c>
      <c r="N35" s="28">
        <v>3</v>
      </c>
      <c r="O35" s="74" t="str">
        <f>+IF(N35=0,"",IF(N35=1,"Esporádica",IF(N35=2,"Ocasional",IF(N35=3,"Frecuente",IF(N35=4,"Continua","")))))</f>
        <v>Frecuente</v>
      </c>
      <c r="P35" s="73">
        <f t="shared" si="41"/>
        <v>18</v>
      </c>
      <c r="Q35" s="73" t="str">
        <f t="shared" si="42"/>
        <v>Alto</v>
      </c>
      <c r="R35" s="39">
        <v>10</v>
      </c>
      <c r="S35" s="75" t="str">
        <f>+IF(R35=0,"",IF(R35&lt;11,"Leve",IF(R35&lt;26,"Grave",IF(R35&lt;61,"Muy Grave",IF(R35&lt;101,"Muerte","")))))</f>
        <v>Leve</v>
      </c>
      <c r="T35" s="73">
        <f t="shared" si="44"/>
        <v>180</v>
      </c>
      <c r="U35" s="73" t="str">
        <f t="shared" si="40"/>
        <v>II</v>
      </c>
      <c r="V35" s="93" t="str">
        <f t="shared" ref="V35" si="46">+IF(U35=0,"",IF(U35="I","No Aceptable",IF(U35="II","No Aceptable  o Aceptable con control específico",IF(U35="III","Aceptable",IF(U35="IV","Aceptable","")))))</f>
        <v>No Aceptable  o Aceptable con control específico</v>
      </c>
      <c r="W35" s="62">
        <v>29</v>
      </c>
      <c r="X35" s="72" t="s">
        <v>694</v>
      </c>
      <c r="Y35" s="74" t="s">
        <v>678</v>
      </c>
      <c r="Z35" s="74" t="s">
        <v>682</v>
      </c>
      <c r="AA35" s="74" t="s">
        <v>682</v>
      </c>
      <c r="AB35" s="1" t="s">
        <v>695</v>
      </c>
      <c r="AC35" s="78" t="s">
        <v>696</v>
      </c>
      <c r="AD35" s="72" t="s">
        <v>682</v>
      </c>
      <c r="AE35" s="74" t="s">
        <v>746</v>
      </c>
      <c r="AF35" s="74" t="s">
        <v>688</v>
      </c>
      <c r="AG35" s="74" t="s">
        <v>689</v>
      </c>
      <c r="AH35" s="79"/>
    </row>
    <row r="36" spans="1:46" ht="89.25" customHeight="1" thickBot="1" x14ac:dyDescent="0.3">
      <c r="B36" s="386"/>
      <c r="C36" s="389"/>
      <c r="D36" s="392"/>
      <c r="E36" s="36" t="s">
        <v>678</v>
      </c>
      <c r="F36" s="73" t="s">
        <v>698</v>
      </c>
      <c r="G36" s="1" t="s">
        <v>699</v>
      </c>
      <c r="H36" s="28" t="s">
        <v>700</v>
      </c>
      <c r="I36" s="74" t="s">
        <v>682</v>
      </c>
      <c r="J36" s="74" t="s">
        <v>682</v>
      </c>
      <c r="K36" s="74" t="s">
        <v>682</v>
      </c>
      <c r="L36" s="28">
        <v>6</v>
      </c>
      <c r="M36" s="74" t="str">
        <f>+IF(L36="","Bajo",IF(L36=2,"Medio",IF(L36=6,"Alto",IF(L36=10,"Muy Alto",""))))</f>
        <v>Alto</v>
      </c>
      <c r="N36" s="28">
        <v>3</v>
      </c>
      <c r="O36" s="74" t="str">
        <f t="shared" ref="O36:O87" si="47">+IF(N36=0,"",IF(N36=1,"Esporádica",IF(N36=2,"Ocasional",IF(N36=3,"Frecuente",IF(N36=4,"Continua","")))))</f>
        <v>Frecuente</v>
      </c>
      <c r="P36" s="73">
        <f>+IF(L36="",N36,(N36*L36))</f>
        <v>18</v>
      </c>
      <c r="Q36" s="73" t="str">
        <f>+IF(P36=0,"",IF(P36&lt;5,"Bajo",IF(P36&lt;9,"Medio",IF(P36&lt;21,"Alto",IF(P36&lt;41,"Muy Alto","")))))</f>
        <v>Alto</v>
      </c>
      <c r="R36" s="28">
        <v>25</v>
      </c>
      <c r="S36" s="74" t="str">
        <f>+IF(R36=0,"",IF(R36&lt;11,"Leve",IF(R36&lt;26,"Grave",IF(R36&lt;61,"Muy Grave",IF(R36&lt;101,"Muerte","")))))</f>
        <v>Grave</v>
      </c>
      <c r="T36" s="73">
        <f>+R36*P36</f>
        <v>450</v>
      </c>
      <c r="U36" s="73" t="str">
        <f>+IF(T36=0,"",IF(T36&lt;21,"IV",IF(T36&lt;121,"III",IF(T36&lt;501,"II",IF(T36&lt;4001,"I","")))))</f>
        <v>II</v>
      </c>
      <c r="V36" s="93" t="str">
        <f>+IF(U36=0,"",IF(U36="I","No Aceptable",IF(U36="II","No Aceptable  o Aceptable con control específico",IF(U36="III","Mejorable",IF(U36="IV","Aceptable","")))))</f>
        <v>No Aceptable  o Aceptable con control específico</v>
      </c>
      <c r="W36" s="62">
        <v>29</v>
      </c>
      <c r="X36" s="28" t="s">
        <v>700</v>
      </c>
      <c r="Y36" s="74" t="s">
        <v>678</v>
      </c>
      <c r="Z36" s="74" t="s">
        <v>682</v>
      </c>
      <c r="AA36" s="74" t="s">
        <v>682</v>
      </c>
      <c r="AB36" s="1" t="s">
        <v>708</v>
      </c>
      <c r="AC36" s="1" t="s">
        <v>703</v>
      </c>
      <c r="AD36" s="74" t="s">
        <v>682</v>
      </c>
      <c r="AE36" s="74" t="s">
        <v>704</v>
      </c>
      <c r="AF36" s="74" t="s">
        <v>705</v>
      </c>
      <c r="AG36" s="74" t="s">
        <v>689</v>
      </c>
      <c r="AH36" s="79"/>
    </row>
    <row r="37" spans="1:46" ht="89.25" customHeight="1" thickBot="1" x14ac:dyDescent="0.3">
      <c r="B37" s="386"/>
      <c r="C37" s="389"/>
      <c r="D37" s="392"/>
      <c r="E37" s="36" t="s">
        <v>678</v>
      </c>
      <c r="F37" s="73" t="s">
        <v>706</v>
      </c>
      <c r="G37" s="1" t="s">
        <v>729</v>
      </c>
      <c r="H37" s="28" t="s">
        <v>700</v>
      </c>
      <c r="I37" s="74" t="s">
        <v>682</v>
      </c>
      <c r="J37" s="74" t="s">
        <v>682</v>
      </c>
      <c r="K37" s="74" t="s">
        <v>682</v>
      </c>
      <c r="L37" s="28">
        <v>6</v>
      </c>
      <c r="M37" s="74" t="str">
        <f>+IF(L37="","Bajo",IF(L37=2,"Medio",IF(L37=6,"Alto",IF(L37=10,"Muy Alto",""))))</f>
        <v>Alto</v>
      </c>
      <c r="N37" s="28">
        <v>3</v>
      </c>
      <c r="O37" s="74" t="str">
        <f t="shared" si="47"/>
        <v>Frecuente</v>
      </c>
      <c r="P37" s="73">
        <f t="shared" ref="P37:P41" si="48">+IF(L37="",N37,(N37*L37))</f>
        <v>18</v>
      </c>
      <c r="Q37" s="73" t="str">
        <f t="shared" ref="Q37:Q41" si="49">+IF(P37=0,"",IF(P37&lt;5,"Bajo",IF(P37&lt;9,"Medio",IF(P37&lt;21,"Alto",IF(P37&lt;41,"Muy Alto","")))))</f>
        <v>Alto</v>
      </c>
      <c r="R37" s="28">
        <v>25</v>
      </c>
      <c r="S37" s="74" t="str">
        <f t="shared" ref="S37:S38" si="50">+IF(R37=0,"",IF(R37&lt;11,"Leve",IF(R37&lt;26,"Grave",IF(R37&lt;61,"Muy Grave",IF(R37&lt;101,"Muerte","")))))</f>
        <v>Grave</v>
      </c>
      <c r="T37" s="73">
        <f t="shared" ref="T37:T41" si="51">+R37*P37</f>
        <v>450</v>
      </c>
      <c r="U37" s="73" t="str">
        <f t="shared" ref="U37:U42" si="52">+IF(T37=0,"",IF(T37&lt;21,"IV",IF(T37&lt;121,"III",IF(T37&lt;501,"II",IF(T37&lt;4001,"I","")))))</f>
        <v>II</v>
      </c>
      <c r="V37" s="93" t="str">
        <f t="shared" ref="V37" si="53">+IF(U37=0,"",IF(U37="I","No Aceptable",IF(U37="II","No Aceptable  o Aceptable con control específico",IF(U37="III","Aceptable",IF(U37="IV","Aceptable","")))))</f>
        <v>No Aceptable  o Aceptable con control específico</v>
      </c>
      <c r="W37" s="62">
        <v>29</v>
      </c>
      <c r="X37" s="28" t="s">
        <v>700</v>
      </c>
      <c r="Y37" s="74" t="s">
        <v>678</v>
      </c>
      <c r="Z37" s="74" t="s">
        <v>682</v>
      </c>
      <c r="AA37" s="74" t="s">
        <v>682</v>
      </c>
      <c r="AB37" s="1" t="s">
        <v>708</v>
      </c>
      <c r="AC37" s="1" t="s">
        <v>703</v>
      </c>
      <c r="AD37" s="74" t="s">
        <v>682</v>
      </c>
      <c r="AE37" s="74" t="s">
        <v>704</v>
      </c>
      <c r="AF37" s="74" t="s">
        <v>705</v>
      </c>
      <c r="AG37" s="74" t="s">
        <v>689</v>
      </c>
      <c r="AH37" s="79"/>
    </row>
    <row r="38" spans="1:46" ht="89.25" customHeight="1" thickBot="1" x14ac:dyDescent="0.3">
      <c r="B38" s="386"/>
      <c r="C38" s="389"/>
      <c r="D38" s="392"/>
      <c r="E38" s="36" t="s">
        <v>678</v>
      </c>
      <c r="F38" s="73" t="s">
        <v>706</v>
      </c>
      <c r="G38" s="1" t="s">
        <v>737</v>
      </c>
      <c r="H38" s="28" t="s">
        <v>700</v>
      </c>
      <c r="I38" s="74" t="s">
        <v>682</v>
      </c>
      <c r="J38" s="74" t="s">
        <v>682</v>
      </c>
      <c r="K38" s="74" t="s">
        <v>682</v>
      </c>
      <c r="L38" s="28">
        <v>2</v>
      </c>
      <c r="M38" s="74" t="str">
        <f t="shared" ref="M38:M41" si="54">+IF(L38="","Bajo",IF(L38=2,"Medio",IF(L38=6,"Alto",IF(L38=10,"Muy Alto",""))))</f>
        <v>Medio</v>
      </c>
      <c r="N38" s="28">
        <v>3</v>
      </c>
      <c r="O38" s="74" t="str">
        <f t="shared" si="47"/>
        <v>Frecuente</v>
      </c>
      <c r="P38" s="73">
        <f t="shared" si="48"/>
        <v>6</v>
      </c>
      <c r="Q38" s="73" t="str">
        <f t="shared" si="49"/>
        <v>Medio</v>
      </c>
      <c r="R38" s="28">
        <v>25</v>
      </c>
      <c r="S38" s="74" t="str">
        <f t="shared" si="50"/>
        <v>Grave</v>
      </c>
      <c r="T38" s="73">
        <f t="shared" si="51"/>
        <v>150</v>
      </c>
      <c r="U38" s="73" t="str">
        <f t="shared" si="52"/>
        <v>II</v>
      </c>
      <c r="V38" s="93" t="str">
        <f t="shared" ref="V38:V48" si="55">+IF(U38=0,"",IF(U38="I","No Aceptable",IF(U38="II","No Aceptable  o Aceptable con control específico",IF(U38="III","Mejorable",IF(U38="IV","Aceptable","")))))</f>
        <v>No Aceptable  o Aceptable con control específico</v>
      </c>
      <c r="W38" s="62">
        <v>29</v>
      </c>
      <c r="X38" s="28" t="s">
        <v>700</v>
      </c>
      <c r="Y38" s="74" t="s">
        <v>678</v>
      </c>
      <c r="Z38" s="74" t="s">
        <v>682</v>
      </c>
      <c r="AA38" s="74" t="s">
        <v>682</v>
      </c>
      <c r="AB38" s="1" t="s">
        <v>711</v>
      </c>
      <c r="AC38" s="1" t="s">
        <v>703</v>
      </c>
      <c r="AD38" s="74" t="s">
        <v>682</v>
      </c>
      <c r="AE38" s="74" t="s">
        <v>704</v>
      </c>
      <c r="AF38" s="74" t="s">
        <v>688</v>
      </c>
      <c r="AG38" s="74" t="s">
        <v>689</v>
      </c>
      <c r="AH38" s="79"/>
    </row>
    <row r="39" spans="1:46" ht="89.25" customHeight="1" thickBot="1" x14ac:dyDescent="0.3">
      <c r="B39" s="386"/>
      <c r="C39" s="389"/>
      <c r="D39" s="392"/>
      <c r="E39" s="36" t="s">
        <v>678</v>
      </c>
      <c r="F39" s="73" t="s">
        <v>747</v>
      </c>
      <c r="G39" s="1" t="s">
        <v>748</v>
      </c>
      <c r="H39" s="28" t="s">
        <v>749</v>
      </c>
      <c r="I39" s="74" t="s">
        <v>682</v>
      </c>
      <c r="J39" s="74" t="s">
        <v>682</v>
      </c>
      <c r="K39" s="74" t="s">
        <v>682</v>
      </c>
      <c r="L39" s="28">
        <v>2</v>
      </c>
      <c r="M39" s="74" t="s">
        <v>750</v>
      </c>
      <c r="N39" s="28">
        <v>2</v>
      </c>
      <c r="O39" s="74" t="s">
        <v>751</v>
      </c>
      <c r="P39" s="73">
        <v>4</v>
      </c>
      <c r="Q39" s="73" t="s">
        <v>752</v>
      </c>
      <c r="R39" s="28">
        <v>25</v>
      </c>
      <c r="S39" s="74" t="s">
        <v>753</v>
      </c>
      <c r="T39" s="73">
        <v>100</v>
      </c>
      <c r="U39" s="73" t="s">
        <v>754</v>
      </c>
      <c r="V39" s="93" t="s">
        <v>755</v>
      </c>
      <c r="W39" s="62">
        <v>29</v>
      </c>
      <c r="X39" s="28" t="s">
        <v>756</v>
      </c>
      <c r="Y39" s="74" t="s">
        <v>678</v>
      </c>
      <c r="Z39" s="74" t="s">
        <v>682</v>
      </c>
      <c r="AA39" s="74" t="s">
        <v>682</v>
      </c>
      <c r="AB39" s="1" t="s">
        <v>682</v>
      </c>
      <c r="AC39" s="1" t="s">
        <v>757</v>
      </c>
      <c r="AD39" s="74" t="s">
        <v>682</v>
      </c>
      <c r="AE39" s="74" t="s">
        <v>758</v>
      </c>
      <c r="AF39" s="74" t="s">
        <v>688</v>
      </c>
      <c r="AG39" s="74" t="s">
        <v>689</v>
      </c>
      <c r="AH39" s="79"/>
    </row>
    <row r="40" spans="1:46" ht="89.25" customHeight="1" thickBot="1" x14ac:dyDescent="0.3">
      <c r="B40" s="386"/>
      <c r="C40" s="389"/>
      <c r="D40" s="392"/>
      <c r="E40" s="36" t="s">
        <v>678</v>
      </c>
      <c r="F40" s="73" t="s">
        <v>713</v>
      </c>
      <c r="G40" s="1" t="s">
        <v>714</v>
      </c>
      <c r="H40" s="28" t="s">
        <v>715</v>
      </c>
      <c r="I40" s="74" t="s">
        <v>682</v>
      </c>
      <c r="J40" s="74" t="s">
        <v>682</v>
      </c>
      <c r="K40" s="74" t="s">
        <v>682</v>
      </c>
      <c r="L40" s="28">
        <v>2</v>
      </c>
      <c r="M40" s="74" t="str">
        <f t="shared" si="54"/>
        <v>Medio</v>
      </c>
      <c r="N40" s="28">
        <v>2</v>
      </c>
      <c r="O40" s="74" t="str">
        <f t="shared" si="47"/>
        <v>Ocasional</v>
      </c>
      <c r="P40" s="73">
        <f t="shared" si="48"/>
        <v>4</v>
      </c>
      <c r="Q40" s="73" t="str">
        <f t="shared" si="49"/>
        <v>Bajo</v>
      </c>
      <c r="R40" s="28">
        <v>25</v>
      </c>
      <c r="S40" s="74" t="str">
        <f>+IF(R40=0,"",IF(R40&lt;11,"Leve",IF(R40&lt;26,"Grave",IF(R40&lt;61,"Muy Grave",IF(R40&lt;101,"Muerte","")))))</f>
        <v>Grave</v>
      </c>
      <c r="T40" s="73">
        <f t="shared" si="51"/>
        <v>100</v>
      </c>
      <c r="U40" s="73" t="str">
        <f t="shared" si="52"/>
        <v>III</v>
      </c>
      <c r="V40" s="93" t="str">
        <f t="shared" si="55"/>
        <v>Mejorable</v>
      </c>
      <c r="W40" s="62">
        <v>29</v>
      </c>
      <c r="X40" s="28" t="s">
        <v>715</v>
      </c>
      <c r="Y40" s="74" t="s">
        <v>678</v>
      </c>
      <c r="Z40" s="74" t="s">
        <v>682</v>
      </c>
      <c r="AA40" s="74" t="s">
        <v>682</v>
      </c>
      <c r="AB40" s="1" t="s">
        <v>716</v>
      </c>
      <c r="AC40" s="1" t="s">
        <v>759</v>
      </c>
      <c r="AD40" s="74" t="s">
        <v>682</v>
      </c>
      <c r="AE40" s="74" t="s">
        <v>760</v>
      </c>
      <c r="AF40" s="74" t="s">
        <v>688</v>
      </c>
      <c r="AG40" s="74" t="s">
        <v>689</v>
      </c>
      <c r="AH40" s="79"/>
    </row>
    <row r="41" spans="1:46" ht="89.25" customHeight="1" thickBot="1" x14ac:dyDescent="0.3">
      <c r="B41" s="386"/>
      <c r="C41" s="389"/>
      <c r="D41" s="392"/>
      <c r="E41" s="36" t="s">
        <v>678</v>
      </c>
      <c r="F41" s="73" t="s">
        <v>718</v>
      </c>
      <c r="G41" s="72" t="s">
        <v>719</v>
      </c>
      <c r="H41" s="28" t="s">
        <v>732</v>
      </c>
      <c r="I41" s="74" t="s">
        <v>682</v>
      </c>
      <c r="J41" s="74" t="s">
        <v>682</v>
      </c>
      <c r="K41" s="74" t="s">
        <v>682</v>
      </c>
      <c r="L41" s="28">
        <v>2</v>
      </c>
      <c r="M41" s="74" t="str">
        <f t="shared" si="54"/>
        <v>Medio</v>
      </c>
      <c r="N41" s="28">
        <v>2</v>
      </c>
      <c r="O41" s="74" t="str">
        <f t="shared" si="47"/>
        <v>Ocasional</v>
      </c>
      <c r="P41" s="73">
        <f t="shared" si="48"/>
        <v>4</v>
      </c>
      <c r="Q41" s="73" t="str">
        <f t="shared" si="49"/>
        <v>Bajo</v>
      </c>
      <c r="R41" s="28">
        <v>25</v>
      </c>
      <c r="S41" s="74" t="str">
        <f t="shared" ref="S41" si="56">+IF(R41=0,"",IF(R41&lt;11,"Leve",IF(R41&lt;26,"Grave",IF(R41&lt;61,"Muy Grave",IF(R41&lt;101,"Muerte","")))))</f>
        <v>Grave</v>
      </c>
      <c r="T41" s="73">
        <f t="shared" si="51"/>
        <v>100</v>
      </c>
      <c r="U41" s="73" t="str">
        <f t="shared" si="52"/>
        <v>III</v>
      </c>
      <c r="V41" s="93" t="str">
        <f t="shared" si="55"/>
        <v>Mejorable</v>
      </c>
      <c r="W41" s="62">
        <v>29</v>
      </c>
      <c r="X41" s="28" t="s">
        <v>721</v>
      </c>
      <c r="Y41" s="74" t="s">
        <v>678</v>
      </c>
      <c r="Z41" s="74" t="s">
        <v>682</v>
      </c>
      <c r="AA41" s="74" t="s">
        <v>682</v>
      </c>
      <c r="AB41" s="1" t="s">
        <v>716</v>
      </c>
      <c r="AC41" s="1" t="s">
        <v>722</v>
      </c>
      <c r="AD41" s="74" t="s">
        <v>682</v>
      </c>
      <c r="AE41" s="74" t="s">
        <v>723</v>
      </c>
      <c r="AF41" s="74" t="s">
        <v>741</v>
      </c>
      <c r="AG41" s="74" t="s">
        <v>689</v>
      </c>
      <c r="AH41" s="79"/>
    </row>
    <row r="42" spans="1:46" ht="89.25" customHeight="1" thickBot="1" x14ac:dyDescent="0.3">
      <c r="B42" s="386"/>
      <c r="C42" s="389"/>
      <c r="D42" s="392"/>
      <c r="E42" s="36" t="s">
        <v>678</v>
      </c>
      <c r="F42" s="73" t="s">
        <v>718</v>
      </c>
      <c r="G42" s="110" t="s">
        <v>761</v>
      </c>
      <c r="H42" s="111" t="s">
        <v>762</v>
      </c>
      <c r="I42" s="74" t="s">
        <v>682</v>
      </c>
      <c r="J42" s="74" t="s">
        <v>682</v>
      </c>
      <c r="K42" s="74" t="s">
        <v>682</v>
      </c>
      <c r="L42" s="28">
        <v>2</v>
      </c>
      <c r="M42" s="74" t="str">
        <f>+IF(L42="","Bajo",IF(L42=2,"Medio",IF(L42=6,"Alto",IF(L42=10,"Muy Alto",""))))</f>
        <v>Medio</v>
      </c>
      <c r="N42" s="28">
        <v>2</v>
      </c>
      <c r="O42" s="74" t="str">
        <f t="shared" si="47"/>
        <v>Ocasional</v>
      </c>
      <c r="P42" s="73">
        <f>+IF(L42="",N42,(N42*L42))</f>
        <v>4</v>
      </c>
      <c r="Q42" s="73" t="str">
        <f>+IF(P42=0,"",IF(P42&lt;5,"Bajo",IF(P42&lt;9,"Medio",IF(P42&lt;21,"Alto",IF(P42&lt;41,"Muy Alto","")))))</f>
        <v>Bajo</v>
      </c>
      <c r="R42" s="28">
        <v>25</v>
      </c>
      <c r="S42" s="74" t="str">
        <f>+IF(R42=0,"",IF(R42&lt;11,"Leve",IF(R42&lt;26,"Grave",IF(R42&lt;61,"Muy Grave",IF(R42&lt;101,"Muerte","")))))</f>
        <v>Grave</v>
      </c>
      <c r="T42" s="73">
        <f>+R42*P42</f>
        <v>100</v>
      </c>
      <c r="U42" s="73" t="str">
        <f t="shared" si="52"/>
        <v>III</v>
      </c>
      <c r="V42" s="93" t="str">
        <f t="shared" si="55"/>
        <v>Mejorable</v>
      </c>
      <c r="W42" s="62">
        <v>29</v>
      </c>
      <c r="X42" s="110" t="s">
        <v>763</v>
      </c>
      <c r="Y42" s="74" t="s">
        <v>678</v>
      </c>
      <c r="Z42" s="74" t="s">
        <v>682</v>
      </c>
      <c r="AA42" s="74" t="s">
        <v>682</v>
      </c>
      <c r="AB42" s="1" t="s">
        <v>716</v>
      </c>
      <c r="AC42" s="1" t="s">
        <v>722</v>
      </c>
      <c r="AD42" s="74" t="s">
        <v>682</v>
      </c>
      <c r="AE42" s="74" t="s">
        <v>723</v>
      </c>
      <c r="AF42" s="74" t="s">
        <v>688</v>
      </c>
      <c r="AG42" s="74" t="s">
        <v>689</v>
      </c>
      <c r="AH42" s="79"/>
    </row>
    <row r="43" spans="1:46" s="112" customFormat="1" ht="89.25" customHeight="1" thickBot="1" x14ac:dyDescent="0.3">
      <c r="B43" s="387"/>
      <c r="C43" s="390"/>
      <c r="D43" s="393"/>
      <c r="E43" s="113" t="s">
        <v>678</v>
      </c>
      <c r="F43" s="83" t="s">
        <v>764</v>
      </c>
      <c r="G43" s="108" t="s">
        <v>765</v>
      </c>
      <c r="H43" s="114" t="s">
        <v>766</v>
      </c>
      <c r="I43" s="86" t="s">
        <v>682</v>
      </c>
      <c r="J43" s="86" t="s">
        <v>682</v>
      </c>
      <c r="K43" s="86" t="s">
        <v>682</v>
      </c>
      <c r="L43" s="87">
        <v>2</v>
      </c>
      <c r="M43" s="86" t="str">
        <f>+IF(L43="","Bajo",IF(L43=2,"Medio",IF(L43=6,"Alto",IF(L43=10,"Muy Alto",""))))</f>
        <v>Medio</v>
      </c>
      <c r="N43" s="87">
        <v>2</v>
      </c>
      <c r="O43" s="86" t="str">
        <f t="shared" si="47"/>
        <v>Ocasional</v>
      </c>
      <c r="P43" s="83">
        <f>+IF(L43="",N43,(N43*L43))</f>
        <v>4</v>
      </c>
      <c r="Q43" s="83" t="str">
        <f>+IF(P43=0,"",IF(P43&lt;5,"Bajo",IF(P43&lt;9,"Medio",IF(P43&lt;21,"Alto",IF(P43&lt;41,"Muy Alto","")))))</f>
        <v>Bajo</v>
      </c>
      <c r="R43" s="87">
        <v>25</v>
      </c>
      <c r="S43" s="86" t="str">
        <f>+IF(R43=0,"",IF(R43&lt;11,"Leve",IF(R43&lt;26,"Grave",IF(R43&lt;61,"Muy Grave",IF(R43&lt;101,"Muerte","")))))</f>
        <v>Grave</v>
      </c>
      <c r="T43" s="83">
        <f>+R43*P43</f>
        <v>100</v>
      </c>
      <c r="U43" s="83" t="str">
        <f>+IF(T43=0,"",IF(T43&lt;21,"IV",IF(T43&lt;121,"III",IF(T43&lt;501,"II",IF(T43&lt;4001,"I","")))))</f>
        <v>III</v>
      </c>
      <c r="V43" s="105" t="str">
        <f t="shared" si="55"/>
        <v>Mejorable</v>
      </c>
      <c r="W43" s="62">
        <v>29</v>
      </c>
      <c r="X43" s="84" t="s">
        <v>767</v>
      </c>
      <c r="Y43" s="86" t="s">
        <v>678</v>
      </c>
      <c r="Z43" s="86" t="s">
        <v>682</v>
      </c>
      <c r="AA43" s="86" t="s">
        <v>682</v>
      </c>
      <c r="AB43" s="89" t="s">
        <v>716</v>
      </c>
      <c r="AC43" s="108" t="s">
        <v>768</v>
      </c>
      <c r="AD43" s="115" t="s">
        <v>682</v>
      </c>
      <c r="AE43" s="115" t="s">
        <v>769</v>
      </c>
      <c r="AF43" s="115" t="s">
        <v>705</v>
      </c>
      <c r="AG43" s="86" t="s">
        <v>689</v>
      </c>
      <c r="AH43" s="116"/>
    </row>
    <row r="44" spans="1:46" ht="89.25" customHeight="1" thickBot="1" x14ac:dyDescent="0.25">
      <c r="B44" s="385" t="s">
        <v>675</v>
      </c>
      <c r="C44" s="388" t="s">
        <v>770</v>
      </c>
      <c r="D44" s="391" t="s">
        <v>771</v>
      </c>
      <c r="E44" s="117" t="s">
        <v>673</v>
      </c>
      <c r="F44" s="61" t="s">
        <v>679</v>
      </c>
      <c r="G44" s="60" t="s">
        <v>726</v>
      </c>
      <c r="H44" s="118" t="s">
        <v>772</v>
      </c>
      <c r="I44" s="62" t="s">
        <v>682</v>
      </c>
      <c r="J44" s="62" t="s">
        <v>682</v>
      </c>
      <c r="K44" s="62" t="s">
        <v>682</v>
      </c>
      <c r="L44" s="91">
        <v>2</v>
      </c>
      <c r="M44" s="62" t="str">
        <f>+IF(L44="","Bajo",IF(L44=2,"Medio",IF(L44=6,"Alto",IF(L44=10,"Muy Alto",""))))</f>
        <v>Medio</v>
      </c>
      <c r="N44" s="91">
        <v>2</v>
      </c>
      <c r="O44" s="62" t="str">
        <f t="shared" si="47"/>
        <v>Ocasional</v>
      </c>
      <c r="P44" s="92">
        <f>+IF(L44="",N44,(N44*L44))</f>
        <v>4</v>
      </c>
      <c r="Q44" s="92" t="str">
        <f>+IF(P44=0,"",IF(P44&lt;5,"Bajo",IF(P44&lt;9,"Medio",IF(P44&lt;21,"Alto",IF(P44&lt;41,"Muy Alto","")))))</f>
        <v>Bajo</v>
      </c>
      <c r="R44" s="91">
        <v>25</v>
      </c>
      <c r="S44" s="62" t="str">
        <f>+IF(R44=0,"",IF(R44&lt;11,"Leve",IF(R44&lt;26,"Grave",IF(R44&lt;61,"Muy Grave",IF(R44&lt;101,"Muerte","")))))</f>
        <v>Grave</v>
      </c>
      <c r="T44" s="92">
        <f>+R44*P44</f>
        <v>100</v>
      </c>
      <c r="U44" s="92" t="str">
        <f>+IF(T44=0,"",IF(T44&lt;21,"IV",IF(T44&lt;121,"III",IF(T44&lt;501,"II",IF(T44&lt;4001,"I","")))))</f>
        <v>III</v>
      </c>
      <c r="V44" s="66" t="str">
        <f t="shared" si="55"/>
        <v>Mejorable</v>
      </c>
      <c r="W44" s="62">
        <v>8</v>
      </c>
      <c r="X44" s="60" t="s">
        <v>683</v>
      </c>
      <c r="Y44" s="62" t="s">
        <v>678</v>
      </c>
      <c r="Z44" s="62" t="s">
        <v>682</v>
      </c>
      <c r="AA44" s="62" t="s">
        <v>682</v>
      </c>
      <c r="AB44" s="67" t="s">
        <v>684</v>
      </c>
      <c r="AC44" s="68" t="s">
        <v>727</v>
      </c>
      <c r="AD44" s="68" t="s">
        <v>686</v>
      </c>
      <c r="AE44" s="62" t="s">
        <v>687</v>
      </c>
      <c r="AF44" s="62" t="s">
        <v>688</v>
      </c>
      <c r="AG44" s="62" t="s">
        <v>689</v>
      </c>
      <c r="AH44" s="69"/>
    </row>
    <row r="45" spans="1:46" ht="89.25" customHeight="1" thickBot="1" x14ac:dyDescent="0.3">
      <c r="A45" s="112"/>
      <c r="B45" s="386"/>
      <c r="C45" s="389"/>
      <c r="D45" s="392"/>
      <c r="E45" s="36" t="s">
        <v>673</v>
      </c>
      <c r="F45" s="73" t="s">
        <v>773</v>
      </c>
      <c r="G45" s="34" t="s">
        <v>774</v>
      </c>
      <c r="H45" s="74" t="s">
        <v>775</v>
      </c>
      <c r="I45" s="74" t="s">
        <v>682</v>
      </c>
      <c r="J45" s="74" t="s">
        <v>682</v>
      </c>
      <c r="K45" s="74" t="s">
        <v>682</v>
      </c>
      <c r="L45" s="28">
        <v>2</v>
      </c>
      <c r="M45" s="74" t="str">
        <f>+IF(L45="","Bajo",IF(L45=2,"Medio",IF(L45=6,"Alto",IF(L45=10,"Muy Alto",""))))</f>
        <v>Medio</v>
      </c>
      <c r="N45" s="28">
        <v>2</v>
      </c>
      <c r="O45" s="74" t="str">
        <f t="shared" si="47"/>
        <v>Ocasional</v>
      </c>
      <c r="P45" s="73">
        <f>+IF(L45="",N45,(N45*L45))</f>
        <v>4</v>
      </c>
      <c r="Q45" s="73" t="str">
        <f>+IF(P45=0,"",IF(P45&lt;5,"Bajo",IF(P45&lt;9,"Medio",IF(P45&lt;21,"Alto",IF(P45&lt;41,"Muy Alto","")))))</f>
        <v>Bajo</v>
      </c>
      <c r="R45" s="28">
        <v>25</v>
      </c>
      <c r="S45" s="74" t="str">
        <f>+IF(R45=0,"",IF(R45&lt;11,"Leve",IF(R45&lt;26,"Grave",IF(R45&lt;61,"Muy Grave",IF(R45&lt;101,"Muerte","")))))</f>
        <v>Grave</v>
      </c>
      <c r="T45" s="73">
        <f>+R45*P45</f>
        <v>100</v>
      </c>
      <c r="U45" s="73" t="str">
        <f t="shared" ref="U45:U47" si="57">+IF(T45=0,"",IF(T45&lt;21,"IV",IF(T45&lt;121,"III",IF(T45&lt;501,"II",IF(T45&lt;4001,"I","")))))</f>
        <v>III</v>
      </c>
      <c r="V45" s="93" t="str">
        <f t="shared" si="55"/>
        <v>Mejorable</v>
      </c>
      <c r="W45" s="62">
        <v>8</v>
      </c>
      <c r="X45" s="74" t="s">
        <v>776</v>
      </c>
      <c r="Y45" s="74" t="s">
        <v>678</v>
      </c>
      <c r="Z45" s="74" t="s">
        <v>682</v>
      </c>
      <c r="AA45" s="74" t="s">
        <v>682</v>
      </c>
      <c r="AB45" s="1" t="s">
        <v>777</v>
      </c>
      <c r="AC45" s="34" t="s">
        <v>778</v>
      </c>
      <c r="AD45" s="74" t="s">
        <v>682</v>
      </c>
      <c r="AE45" s="74" t="s">
        <v>779</v>
      </c>
      <c r="AF45" s="74" t="s">
        <v>705</v>
      </c>
      <c r="AG45" s="74" t="s">
        <v>689</v>
      </c>
      <c r="AH45" s="79"/>
    </row>
    <row r="46" spans="1:46" s="122" customFormat="1" ht="89.25" customHeight="1" thickBot="1" x14ac:dyDescent="0.3">
      <c r="A46" s="112"/>
      <c r="B46" s="386"/>
      <c r="C46" s="389"/>
      <c r="D46" s="392"/>
      <c r="E46" s="36" t="s">
        <v>673</v>
      </c>
      <c r="F46" s="73" t="s">
        <v>764</v>
      </c>
      <c r="G46" s="119" t="s">
        <v>780</v>
      </c>
      <c r="H46" s="109" t="s">
        <v>766</v>
      </c>
      <c r="I46" s="74" t="s">
        <v>682</v>
      </c>
      <c r="J46" s="74" t="s">
        <v>682</v>
      </c>
      <c r="K46" s="74" t="s">
        <v>682</v>
      </c>
      <c r="L46" s="28">
        <v>2</v>
      </c>
      <c r="M46" s="74" t="str">
        <f t="shared" ref="M46:M47" si="58">+IF(L46="","Bajo",IF(L46=2,"Medio",IF(L46=6,"Alto",IF(L46=10,"Muy Alto",""))))</f>
        <v>Medio</v>
      </c>
      <c r="N46" s="28">
        <v>2</v>
      </c>
      <c r="O46" s="74" t="str">
        <f t="shared" si="47"/>
        <v>Ocasional</v>
      </c>
      <c r="P46" s="73">
        <f t="shared" ref="P46:P47" si="59">+IF(L46="",N46,(N46*L46))</f>
        <v>4</v>
      </c>
      <c r="Q46" s="73" t="str">
        <f t="shared" ref="Q46:Q47" si="60">+IF(P46=0,"",IF(P46&lt;5,"Bajo",IF(P46&lt;9,"Medio",IF(P46&lt;21,"Alto",IF(P46&lt;41,"Muy Alto","")))))</f>
        <v>Bajo</v>
      </c>
      <c r="R46" s="28">
        <v>25</v>
      </c>
      <c r="S46" s="74" t="str">
        <f t="shared" ref="S46:S47" si="61">+IF(R46=0,"",IF(R46&lt;11,"Leve",IF(R46&lt;26,"Grave",IF(R46&lt;61,"Muy Grave",IF(R46&lt;101,"Muerte","")))))</f>
        <v>Grave</v>
      </c>
      <c r="T46" s="73">
        <f t="shared" ref="T46:T47" si="62">+R46*P46</f>
        <v>100</v>
      </c>
      <c r="U46" s="73" t="str">
        <f t="shared" si="57"/>
        <v>III</v>
      </c>
      <c r="V46" s="93" t="str">
        <f t="shared" si="55"/>
        <v>Mejorable</v>
      </c>
      <c r="W46" s="62">
        <v>8</v>
      </c>
      <c r="X46" s="28" t="s">
        <v>781</v>
      </c>
      <c r="Y46" s="74" t="s">
        <v>678</v>
      </c>
      <c r="Z46" s="74" t="s">
        <v>682</v>
      </c>
      <c r="AA46" s="74" t="s">
        <v>682</v>
      </c>
      <c r="AB46" s="1" t="s">
        <v>716</v>
      </c>
      <c r="AC46" s="1" t="s">
        <v>782</v>
      </c>
      <c r="AD46" s="74" t="s">
        <v>682</v>
      </c>
      <c r="AE46" s="120" t="s">
        <v>769</v>
      </c>
      <c r="AF46" s="74" t="s">
        <v>705</v>
      </c>
      <c r="AG46" s="74" t="s">
        <v>689</v>
      </c>
      <c r="AH46" s="121"/>
      <c r="AI46" s="112"/>
      <c r="AJ46" s="112"/>
      <c r="AK46" s="112"/>
      <c r="AL46" s="112"/>
      <c r="AM46" s="112"/>
      <c r="AN46" s="112"/>
      <c r="AO46" s="112"/>
      <c r="AP46" s="112"/>
      <c r="AQ46" s="112"/>
      <c r="AR46" s="112"/>
      <c r="AS46" s="112"/>
      <c r="AT46" s="112"/>
    </row>
    <row r="47" spans="1:46" ht="89.25" customHeight="1" thickBot="1" x14ac:dyDescent="0.3">
      <c r="B47" s="387"/>
      <c r="C47" s="390"/>
      <c r="D47" s="393"/>
      <c r="E47" s="82" t="s">
        <v>673</v>
      </c>
      <c r="F47" s="83" t="s">
        <v>718</v>
      </c>
      <c r="G47" s="84" t="s">
        <v>719</v>
      </c>
      <c r="H47" s="87" t="s">
        <v>732</v>
      </c>
      <c r="I47" s="86" t="s">
        <v>682</v>
      </c>
      <c r="J47" s="86" t="s">
        <v>682</v>
      </c>
      <c r="K47" s="86" t="s">
        <v>682</v>
      </c>
      <c r="L47" s="87">
        <v>2</v>
      </c>
      <c r="M47" s="86" t="str">
        <f t="shared" si="58"/>
        <v>Medio</v>
      </c>
      <c r="N47" s="87">
        <v>2</v>
      </c>
      <c r="O47" s="86" t="str">
        <f t="shared" si="47"/>
        <v>Ocasional</v>
      </c>
      <c r="P47" s="83">
        <f t="shared" si="59"/>
        <v>4</v>
      </c>
      <c r="Q47" s="83" t="str">
        <f t="shared" si="60"/>
        <v>Bajo</v>
      </c>
      <c r="R47" s="87">
        <v>25</v>
      </c>
      <c r="S47" s="86" t="str">
        <f t="shared" si="61"/>
        <v>Grave</v>
      </c>
      <c r="T47" s="83">
        <f t="shared" si="62"/>
        <v>100</v>
      </c>
      <c r="U47" s="83" t="str">
        <f t="shared" si="57"/>
        <v>III</v>
      </c>
      <c r="V47" s="105" t="str">
        <f t="shared" si="55"/>
        <v>Mejorable</v>
      </c>
      <c r="W47" s="62">
        <v>8</v>
      </c>
      <c r="X47" s="87" t="s">
        <v>721</v>
      </c>
      <c r="Y47" s="86" t="s">
        <v>678</v>
      </c>
      <c r="Z47" s="86" t="s">
        <v>682</v>
      </c>
      <c r="AA47" s="86" t="s">
        <v>682</v>
      </c>
      <c r="AB47" s="89" t="s">
        <v>716</v>
      </c>
      <c r="AC47" s="89" t="s">
        <v>722</v>
      </c>
      <c r="AD47" s="86" t="s">
        <v>682</v>
      </c>
      <c r="AE47" s="86" t="s">
        <v>723</v>
      </c>
      <c r="AF47" s="86" t="s">
        <v>688</v>
      </c>
      <c r="AG47" s="86" t="s">
        <v>689</v>
      </c>
      <c r="AH47" s="90"/>
    </row>
    <row r="48" spans="1:46" ht="105.75" customHeight="1" x14ac:dyDescent="0.25">
      <c r="B48" s="418" t="s">
        <v>783</v>
      </c>
      <c r="C48" s="419" t="s">
        <v>784</v>
      </c>
      <c r="D48" s="420" t="s">
        <v>785</v>
      </c>
      <c r="E48" s="123" t="s">
        <v>678</v>
      </c>
      <c r="F48" s="124" t="s">
        <v>786</v>
      </c>
      <c r="G48" s="125" t="s">
        <v>787</v>
      </c>
      <c r="H48" s="126" t="s">
        <v>788</v>
      </c>
      <c r="I48" s="127" t="s">
        <v>789</v>
      </c>
      <c r="J48" s="127" t="s">
        <v>789</v>
      </c>
      <c r="K48" s="127" t="s">
        <v>790</v>
      </c>
      <c r="L48" s="126">
        <v>6</v>
      </c>
      <c r="M48" s="128" t="str">
        <f>+IF(L48="","Bajo",IF(L48=2,"Medio",IF(L48=6,"Alto",IF(L48=10,"Muy Alto",""))))</f>
        <v>Alto</v>
      </c>
      <c r="N48" s="126">
        <v>3</v>
      </c>
      <c r="O48" s="128" t="str">
        <f t="shared" si="47"/>
        <v>Frecuente</v>
      </c>
      <c r="P48" s="124">
        <f>+IF(L48="",N48,(N48*L48))</f>
        <v>18</v>
      </c>
      <c r="Q48" s="124" t="str">
        <f>+IF(P48=0,"",IF(P48&lt;5,"Bajo",IF(P48&lt;9,"Medio",IF(P48&lt;21,"Alto",IF(P48&lt;41,"Muy Alto","")))))</f>
        <v>Alto</v>
      </c>
      <c r="R48" s="123">
        <v>25</v>
      </c>
      <c r="S48" s="128" t="str">
        <f>+IF(R48=0,"",IF(R48&lt;11,"Leve",IF(R48&lt;26,"Grave",IF(R48&lt;61,"Muy Grave",IF(R48&lt;101,"Muerte","")))))</f>
        <v>Grave</v>
      </c>
      <c r="T48" s="124">
        <f>+R48*P48</f>
        <v>450</v>
      </c>
      <c r="U48" s="124" t="str">
        <f>+IF(T48=0,"",IF(T48&lt;21,"IV",IF(T48&lt;121,"III",IF(T48&lt;501,"II",IF(T48&lt;4001,"I","")))))</f>
        <v>II</v>
      </c>
      <c r="V48" s="129" t="str">
        <f t="shared" si="55"/>
        <v>No Aceptable  o Aceptable con control específico</v>
      </c>
      <c r="W48" s="128">
        <v>8</v>
      </c>
      <c r="X48" s="126" t="s">
        <v>791</v>
      </c>
      <c r="Y48" s="126" t="s">
        <v>678</v>
      </c>
      <c r="Z48" s="127" t="s">
        <v>716</v>
      </c>
      <c r="AA48" s="127" t="s">
        <v>716</v>
      </c>
      <c r="AB48" s="127" t="s">
        <v>792</v>
      </c>
      <c r="AC48" s="127" t="s">
        <v>793</v>
      </c>
      <c r="AD48" s="127" t="s">
        <v>716</v>
      </c>
      <c r="AE48" s="128" t="s">
        <v>794</v>
      </c>
      <c r="AF48" s="128" t="s">
        <v>705</v>
      </c>
      <c r="AG48" s="128" t="s">
        <v>689</v>
      </c>
      <c r="AH48" s="130"/>
    </row>
    <row r="49" spans="1:46" ht="89.25" customHeight="1" x14ac:dyDescent="0.25">
      <c r="B49" s="386"/>
      <c r="C49" s="389"/>
      <c r="D49" s="392"/>
      <c r="E49" s="36" t="s">
        <v>678</v>
      </c>
      <c r="F49" s="73" t="s">
        <v>698</v>
      </c>
      <c r="G49" s="131" t="s">
        <v>795</v>
      </c>
      <c r="H49" s="28" t="s">
        <v>700</v>
      </c>
      <c r="I49" s="1" t="s">
        <v>789</v>
      </c>
      <c r="J49" s="1" t="s">
        <v>789</v>
      </c>
      <c r="K49" s="1" t="s">
        <v>790</v>
      </c>
      <c r="L49" s="28">
        <v>6</v>
      </c>
      <c r="M49" s="74" t="str">
        <f t="shared" ref="M49:M53" si="63">+IF(L49="","Bajo",IF(L49=2,"Medio",IF(L49=6,"Alto",IF(L49=10,"Muy Alto",""))))</f>
        <v>Alto</v>
      </c>
      <c r="N49" s="28">
        <v>3</v>
      </c>
      <c r="O49" s="74" t="str">
        <f t="shared" si="47"/>
        <v>Frecuente</v>
      </c>
      <c r="P49" s="73">
        <f t="shared" ref="P49:P53" si="64">+IF(L49="",N49,(N49*L49))</f>
        <v>18</v>
      </c>
      <c r="Q49" s="73" t="str">
        <f t="shared" ref="Q49:Q53" si="65">+IF(P49=0,"",IF(P49&lt;5,"Bajo",IF(P49&lt;9,"Medio",IF(P49&lt;21,"Alto",IF(P49&lt;41,"Muy Alto","")))))</f>
        <v>Alto</v>
      </c>
      <c r="R49" s="36">
        <v>25</v>
      </c>
      <c r="S49" s="74" t="str">
        <f t="shared" ref="S49:S53" si="66">+IF(R49=0,"",IF(R49&lt;11,"Leve",IF(R49&lt;26,"Grave",IF(R49&lt;61,"Muy Grave",IF(R49&lt;101,"Muerte","")))))</f>
        <v>Grave</v>
      </c>
      <c r="T49" s="73">
        <f t="shared" ref="T49:T53" si="67">+R49*P49</f>
        <v>450</v>
      </c>
      <c r="U49" s="73" t="str">
        <f t="shared" ref="U49:U53" si="68">+IF(T49=0,"",IF(T49&lt;21,"IV",IF(T49&lt;121,"III",IF(T49&lt;501,"II",IF(T49&lt;4001,"I","")))))</f>
        <v>II</v>
      </c>
      <c r="V49" s="93" t="str">
        <f t="shared" ref="V49:V50" si="69">+IF(U49=0,"",IF(U49="I","No Aceptable",IF(U49="II","No Aceptable  o Aceptable con control específico",IF(U49="III","Aceptable",IF(U49="IV","Aceptable","")))))</f>
        <v>No Aceptable  o Aceptable con control específico</v>
      </c>
      <c r="W49" s="74">
        <v>8</v>
      </c>
      <c r="X49" s="28" t="s">
        <v>700</v>
      </c>
      <c r="Y49" s="28" t="s">
        <v>678</v>
      </c>
      <c r="Z49" s="1" t="s">
        <v>796</v>
      </c>
      <c r="AA49" s="1" t="s">
        <v>796</v>
      </c>
      <c r="AB49" s="1" t="s">
        <v>797</v>
      </c>
      <c r="AC49" s="1" t="s">
        <v>703</v>
      </c>
      <c r="AD49" s="74" t="s">
        <v>682</v>
      </c>
      <c r="AE49" s="74" t="s">
        <v>798</v>
      </c>
      <c r="AF49" s="74" t="s">
        <v>705</v>
      </c>
      <c r="AG49" s="74" t="s">
        <v>689</v>
      </c>
      <c r="AH49" s="79"/>
    </row>
    <row r="50" spans="1:46" ht="89.25" customHeight="1" x14ac:dyDescent="0.25">
      <c r="B50" s="386"/>
      <c r="C50" s="389"/>
      <c r="D50" s="392"/>
      <c r="E50" s="36" t="s">
        <v>678</v>
      </c>
      <c r="F50" s="73" t="s">
        <v>706</v>
      </c>
      <c r="G50" s="131" t="s">
        <v>729</v>
      </c>
      <c r="H50" s="28" t="s">
        <v>700</v>
      </c>
      <c r="I50" s="1" t="s">
        <v>789</v>
      </c>
      <c r="J50" s="1" t="s">
        <v>789</v>
      </c>
      <c r="K50" s="1" t="s">
        <v>790</v>
      </c>
      <c r="L50" s="28">
        <v>6</v>
      </c>
      <c r="M50" s="74" t="str">
        <f t="shared" si="63"/>
        <v>Alto</v>
      </c>
      <c r="N50" s="28">
        <v>3</v>
      </c>
      <c r="O50" s="74" t="str">
        <f t="shared" si="47"/>
        <v>Frecuente</v>
      </c>
      <c r="P50" s="73">
        <f t="shared" si="64"/>
        <v>18</v>
      </c>
      <c r="Q50" s="73" t="str">
        <f t="shared" si="65"/>
        <v>Alto</v>
      </c>
      <c r="R50" s="36">
        <v>25</v>
      </c>
      <c r="S50" s="74" t="str">
        <f t="shared" si="66"/>
        <v>Grave</v>
      </c>
      <c r="T50" s="73">
        <f t="shared" si="67"/>
        <v>450</v>
      </c>
      <c r="U50" s="73" t="str">
        <f t="shared" si="68"/>
        <v>II</v>
      </c>
      <c r="V50" s="93" t="str">
        <f t="shared" si="69"/>
        <v>No Aceptable  o Aceptable con control específico</v>
      </c>
      <c r="W50" s="74">
        <v>8</v>
      </c>
      <c r="X50" s="28" t="s">
        <v>700</v>
      </c>
      <c r="Y50" s="28" t="s">
        <v>678</v>
      </c>
      <c r="Z50" s="1" t="s">
        <v>796</v>
      </c>
      <c r="AA50" s="1" t="s">
        <v>796</v>
      </c>
      <c r="AB50" s="1" t="s">
        <v>797</v>
      </c>
      <c r="AC50" s="1" t="s">
        <v>703</v>
      </c>
      <c r="AD50" s="28" t="s">
        <v>796</v>
      </c>
      <c r="AE50" s="74" t="s">
        <v>704</v>
      </c>
      <c r="AF50" s="74" t="s">
        <v>705</v>
      </c>
      <c r="AG50" s="74" t="s">
        <v>689</v>
      </c>
      <c r="AH50" s="79"/>
    </row>
    <row r="51" spans="1:46" ht="89.25" customHeight="1" x14ac:dyDescent="0.25">
      <c r="B51" s="386"/>
      <c r="C51" s="389"/>
      <c r="D51" s="392"/>
      <c r="E51" s="36" t="s">
        <v>678</v>
      </c>
      <c r="F51" s="73" t="s">
        <v>706</v>
      </c>
      <c r="G51" s="131" t="s">
        <v>799</v>
      </c>
      <c r="H51" s="28" t="s">
        <v>700</v>
      </c>
      <c r="I51" s="1" t="s">
        <v>789</v>
      </c>
      <c r="J51" s="1" t="s">
        <v>789</v>
      </c>
      <c r="K51" s="1" t="s">
        <v>790</v>
      </c>
      <c r="L51" s="28">
        <v>2</v>
      </c>
      <c r="M51" s="74" t="str">
        <f t="shared" si="63"/>
        <v>Medio</v>
      </c>
      <c r="N51" s="28">
        <v>2</v>
      </c>
      <c r="O51" s="74" t="str">
        <f t="shared" si="47"/>
        <v>Ocasional</v>
      </c>
      <c r="P51" s="73">
        <f t="shared" si="64"/>
        <v>4</v>
      </c>
      <c r="Q51" s="73" t="str">
        <f t="shared" si="65"/>
        <v>Bajo</v>
      </c>
      <c r="R51" s="36">
        <v>25</v>
      </c>
      <c r="S51" s="74" t="str">
        <f t="shared" si="66"/>
        <v>Grave</v>
      </c>
      <c r="T51" s="73">
        <f t="shared" si="67"/>
        <v>100</v>
      </c>
      <c r="U51" s="73" t="str">
        <f t="shared" si="68"/>
        <v>III</v>
      </c>
      <c r="V51" s="93" t="str">
        <f>+IF(U51=0,"",IF(U51="I","No Aceptable",IF(U51="II","No Aceptable  o Aceptable con control específico",IF(U51="III","Mejorable",IF(U51="IV","Aceptable","")))))</f>
        <v>Mejorable</v>
      </c>
      <c r="W51" s="74">
        <v>8</v>
      </c>
      <c r="X51" s="28" t="s">
        <v>700</v>
      </c>
      <c r="Y51" s="28" t="s">
        <v>678</v>
      </c>
      <c r="Z51" s="1" t="s">
        <v>796</v>
      </c>
      <c r="AA51" s="1" t="s">
        <v>796</v>
      </c>
      <c r="AB51" s="1" t="s">
        <v>797</v>
      </c>
      <c r="AC51" s="1" t="s">
        <v>703</v>
      </c>
      <c r="AD51" s="28" t="s">
        <v>796</v>
      </c>
      <c r="AE51" s="74" t="s">
        <v>704</v>
      </c>
      <c r="AF51" s="74" t="s">
        <v>705</v>
      </c>
      <c r="AG51" s="74" t="s">
        <v>689</v>
      </c>
      <c r="AH51" s="79"/>
    </row>
    <row r="52" spans="1:46" ht="89.25" customHeight="1" x14ac:dyDescent="0.25">
      <c r="B52" s="386"/>
      <c r="C52" s="389"/>
      <c r="D52" s="392"/>
      <c r="E52" s="36" t="s">
        <v>678</v>
      </c>
      <c r="F52" s="73" t="s">
        <v>713</v>
      </c>
      <c r="G52" s="131" t="s">
        <v>714</v>
      </c>
      <c r="H52" s="28" t="s">
        <v>715</v>
      </c>
      <c r="I52" s="1" t="s">
        <v>789</v>
      </c>
      <c r="J52" s="1" t="s">
        <v>789</v>
      </c>
      <c r="K52" s="1" t="s">
        <v>790</v>
      </c>
      <c r="L52" s="28">
        <v>2</v>
      </c>
      <c r="M52" s="74" t="str">
        <f t="shared" si="63"/>
        <v>Medio</v>
      </c>
      <c r="N52" s="28">
        <v>2</v>
      </c>
      <c r="O52" s="74" t="str">
        <f t="shared" si="47"/>
        <v>Ocasional</v>
      </c>
      <c r="P52" s="73">
        <f t="shared" si="64"/>
        <v>4</v>
      </c>
      <c r="Q52" s="73" t="str">
        <f t="shared" si="65"/>
        <v>Bajo</v>
      </c>
      <c r="R52" s="36">
        <v>25</v>
      </c>
      <c r="S52" s="74" t="str">
        <f t="shared" si="66"/>
        <v>Grave</v>
      </c>
      <c r="T52" s="73">
        <f t="shared" si="67"/>
        <v>100</v>
      </c>
      <c r="U52" s="73" t="str">
        <f t="shared" si="68"/>
        <v>III</v>
      </c>
      <c r="V52" s="93" t="str">
        <f>+IF(U52=0,"",IF(U52="I","No Aceptable",IF(U52="II","No Aceptable  o Aceptable con control específico",IF(U52="III","Mejorable",IF(U52="IV","Aceptable","")))))</f>
        <v>Mejorable</v>
      </c>
      <c r="W52" s="74">
        <v>8</v>
      </c>
      <c r="X52" s="28" t="s">
        <v>715</v>
      </c>
      <c r="Y52" s="28" t="s">
        <v>678</v>
      </c>
      <c r="Z52" s="1" t="s">
        <v>716</v>
      </c>
      <c r="AA52" s="1" t="s">
        <v>716</v>
      </c>
      <c r="AB52" s="1" t="s">
        <v>716</v>
      </c>
      <c r="AC52" s="1" t="s">
        <v>800</v>
      </c>
      <c r="AD52" s="1" t="s">
        <v>716</v>
      </c>
      <c r="AE52" s="74" t="s">
        <v>760</v>
      </c>
      <c r="AF52" s="74" t="s">
        <v>705</v>
      </c>
      <c r="AG52" s="74" t="s">
        <v>689</v>
      </c>
      <c r="AH52" s="79"/>
    </row>
    <row r="53" spans="1:46" ht="89.25" customHeight="1" thickBot="1" x14ac:dyDescent="0.3">
      <c r="B53" s="386"/>
      <c r="C53" s="395"/>
      <c r="D53" s="396"/>
      <c r="E53" s="94" t="s">
        <v>678</v>
      </c>
      <c r="F53" s="95" t="s">
        <v>718</v>
      </c>
      <c r="G53" s="132" t="s">
        <v>801</v>
      </c>
      <c r="H53" s="97" t="s">
        <v>802</v>
      </c>
      <c r="I53" s="100" t="s">
        <v>789</v>
      </c>
      <c r="J53" s="100" t="s">
        <v>789</v>
      </c>
      <c r="K53" s="100" t="s">
        <v>790</v>
      </c>
      <c r="L53" s="97">
        <v>2</v>
      </c>
      <c r="M53" s="98" t="str">
        <f t="shared" si="63"/>
        <v>Medio</v>
      </c>
      <c r="N53" s="97">
        <v>2</v>
      </c>
      <c r="O53" s="98" t="str">
        <f t="shared" si="47"/>
        <v>Ocasional</v>
      </c>
      <c r="P53" s="95">
        <f t="shared" si="64"/>
        <v>4</v>
      </c>
      <c r="Q53" s="95" t="str">
        <f t="shared" si="65"/>
        <v>Bajo</v>
      </c>
      <c r="R53" s="94">
        <v>25</v>
      </c>
      <c r="S53" s="98" t="str">
        <f t="shared" si="66"/>
        <v>Grave</v>
      </c>
      <c r="T53" s="95">
        <f t="shared" si="67"/>
        <v>100</v>
      </c>
      <c r="U53" s="95" t="str">
        <f t="shared" si="68"/>
        <v>III</v>
      </c>
      <c r="V53" s="133" t="str">
        <f>+IF(U53=0,"",IF(U53="I","No Aceptable",IF(U53="II","No Aceptable  o Aceptable con control específico",IF(U53="III","Mejorable",IF(U53="IV","Aceptable","")))))</f>
        <v>Mejorable</v>
      </c>
      <c r="W53" s="98">
        <v>8</v>
      </c>
      <c r="X53" s="97" t="s">
        <v>721</v>
      </c>
      <c r="Y53" s="97" t="s">
        <v>678</v>
      </c>
      <c r="Z53" s="100" t="s">
        <v>716</v>
      </c>
      <c r="AA53" s="100" t="s">
        <v>716</v>
      </c>
      <c r="AB53" s="100" t="s">
        <v>716</v>
      </c>
      <c r="AC53" s="100" t="s">
        <v>722</v>
      </c>
      <c r="AD53" s="100" t="s">
        <v>716</v>
      </c>
      <c r="AE53" s="98" t="s">
        <v>723</v>
      </c>
      <c r="AF53" s="98" t="s">
        <v>705</v>
      </c>
      <c r="AG53" s="98" t="s">
        <v>689</v>
      </c>
      <c r="AH53" s="101"/>
    </row>
    <row r="54" spans="1:46" ht="89.25" customHeight="1" x14ac:dyDescent="0.25">
      <c r="B54" s="421" t="s">
        <v>783</v>
      </c>
      <c r="C54" s="385" t="s">
        <v>803</v>
      </c>
      <c r="D54" s="391" t="s">
        <v>804</v>
      </c>
      <c r="E54" s="117" t="s">
        <v>678</v>
      </c>
      <c r="F54" s="61" t="s">
        <v>679</v>
      </c>
      <c r="G54" s="134" t="s">
        <v>805</v>
      </c>
      <c r="H54" s="68" t="s">
        <v>744</v>
      </c>
      <c r="I54" s="67" t="s">
        <v>789</v>
      </c>
      <c r="J54" s="67" t="s">
        <v>789</v>
      </c>
      <c r="K54" s="67" t="s">
        <v>789</v>
      </c>
      <c r="L54" s="91">
        <v>6</v>
      </c>
      <c r="M54" s="62" t="str">
        <f>+IF(L54="","Bajo",IF(L54=2,"Medio",IF(L54=6,"Alto",IF(L54=10,"Muy Alto",""))))</f>
        <v>Alto</v>
      </c>
      <c r="N54" s="91">
        <v>2</v>
      </c>
      <c r="O54" s="62" t="str">
        <f t="shared" si="47"/>
        <v>Ocasional</v>
      </c>
      <c r="P54" s="92">
        <f>+IF(L54="",N54,(N54*L54))</f>
        <v>12</v>
      </c>
      <c r="Q54" s="92" t="str">
        <f>+IF(P54=0,"",IF(P54&lt;5,"Bajo",IF(P54&lt;9,"Medio",IF(P54&lt;21,"Alto",IF(P54&lt;41,"Muy Alto","")))))</f>
        <v>Alto</v>
      </c>
      <c r="R54" s="117">
        <v>25</v>
      </c>
      <c r="S54" s="62" t="str">
        <f>+IF(R54=0,"",IF(R54&lt;11,"Leve",IF(R54&lt;26,"Grave",IF(R54&lt;61,"Muy Grave",IF(R54&lt;101,"Muerte","")))))</f>
        <v>Grave</v>
      </c>
      <c r="T54" s="92">
        <f>+R54*P54</f>
        <v>300</v>
      </c>
      <c r="U54" s="92" t="str">
        <f>+IF(T54=0,"",IF(T54&lt;21,"IV",IF(T54&lt;121,"III",IF(T54&lt;501,"II",IF(T54&lt;4001,"I","")))))</f>
        <v>II</v>
      </c>
      <c r="V54" s="66" t="str">
        <f>+IF(U54=0,"",IF(U54="I","No Aceptable",IF(U54="II","No Aceptable  o Aceptable con control específico",IF(U54="III","Mejorable",IF(U54="IV","Aceptable","")))))</f>
        <v>No Aceptable  o Aceptable con control específico</v>
      </c>
      <c r="W54" s="62">
        <v>2</v>
      </c>
      <c r="X54" s="60" t="s">
        <v>683</v>
      </c>
      <c r="Y54" s="91" t="s">
        <v>678</v>
      </c>
      <c r="Z54" s="67" t="s">
        <v>716</v>
      </c>
      <c r="AA54" s="67" t="s">
        <v>716</v>
      </c>
      <c r="AB54" s="67" t="s">
        <v>684</v>
      </c>
      <c r="AC54" s="68" t="s">
        <v>727</v>
      </c>
      <c r="AD54" s="67" t="s">
        <v>806</v>
      </c>
      <c r="AE54" s="62" t="s">
        <v>687</v>
      </c>
      <c r="AF54" s="62" t="s">
        <v>705</v>
      </c>
      <c r="AG54" s="62" t="s">
        <v>689</v>
      </c>
      <c r="AH54" s="69"/>
    </row>
    <row r="55" spans="1:46" ht="89.25" customHeight="1" x14ac:dyDescent="0.25">
      <c r="B55" s="421"/>
      <c r="C55" s="386"/>
      <c r="D55" s="392"/>
      <c r="E55" s="36" t="s">
        <v>678</v>
      </c>
      <c r="F55" s="35" t="s">
        <v>807</v>
      </c>
      <c r="G55" s="131" t="s">
        <v>805</v>
      </c>
      <c r="H55" s="28" t="s">
        <v>808</v>
      </c>
      <c r="I55" s="1" t="s">
        <v>789</v>
      </c>
      <c r="J55" s="1" t="s">
        <v>789</v>
      </c>
      <c r="K55" s="1" t="s">
        <v>789</v>
      </c>
      <c r="L55" s="28">
        <v>6</v>
      </c>
      <c r="M55" s="74" t="str">
        <f t="shared" ref="M55" si="70">+IF(L55="","Bajo",IF(L55=2,"Medio",IF(L55=6,"Alto",IF(L55=10,"Muy Alto",""))))</f>
        <v>Alto</v>
      </c>
      <c r="N55" s="28">
        <v>2</v>
      </c>
      <c r="O55" s="74" t="str">
        <f t="shared" si="47"/>
        <v>Ocasional</v>
      </c>
      <c r="P55" s="73">
        <f t="shared" ref="P55:P60" si="71">+IF(L55="",N55,(N55*L55))</f>
        <v>12</v>
      </c>
      <c r="Q55" s="73" t="str">
        <f t="shared" ref="Q55:Q60" si="72">+IF(P55=0,"",IF(P55&lt;5,"Bajo",IF(P55&lt;9,"Medio",IF(P55&lt;21,"Alto",IF(P55&lt;41,"Muy Alto","")))))</f>
        <v>Alto</v>
      </c>
      <c r="R55" s="36">
        <v>25</v>
      </c>
      <c r="S55" s="74" t="str">
        <f t="shared" ref="S55:S57" si="73">+IF(R55=0,"",IF(R55&lt;11,"Leve",IF(R55&lt;26,"Grave",IF(R55&lt;61,"Muy Grave",IF(R55&lt;101,"Muerte","")))))</f>
        <v>Grave</v>
      </c>
      <c r="T55" s="73">
        <f t="shared" ref="T55:T60" si="74">+R55*P55</f>
        <v>300</v>
      </c>
      <c r="U55" s="73" t="str">
        <f t="shared" ref="U55:U61" si="75">+IF(T55=0,"",IF(T55&lt;21,"IV",IF(T55&lt;121,"III",IF(T55&lt;501,"II",IF(T55&lt;4001,"I","")))))</f>
        <v>II</v>
      </c>
      <c r="V55" s="93" t="str">
        <f t="shared" ref="V55:V56" si="76">+IF(U55=0,"",IF(U55="I","No Aceptable",IF(U55="II","No Aceptable  o Aceptable con control específico",IF(U55="III","Aceptable",IF(U55="IV","Aceptable","")))))</f>
        <v>No Aceptable  o Aceptable con control específico</v>
      </c>
      <c r="W55" s="74">
        <v>2</v>
      </c>
      <c r="X55" s="28" t="s">
        <v>809</v>
      </c>
      <c r="Y55" s="28" t="s">
        <v>678</v>
      </c>
      <c r="Z55" s="1" t="s">
        <v>716</v>
      </c>
      <c r="AA55" s="1" t="s">
        <v>716</v>
      </c>
      <c r="AB55" s="1" t="s">
        <v>810</v>
      </c>
      <c r="AC55" s="1" t="s">
        <v>811</v>
      </c>
      <c r="AD55" s="1" t="s">
        <v>812</v>
      </c>
      <c r="AE55" s="74" t="s">
        <v>813</v>
      </c>
      <c r="AF55" s="74" t="s">
        <v>705</v>
      </c>
      <c r="AG55" s="74" t="s">
        <v>689</v>
      </c>
      <c r="AH55" s="79"/>
    </row>
    <row r="56" spans="1:46" ht="89.25" customHeight="1" x14ac:dyDescent="0.25">
      <c r="B56" s="421"/>
      <c r="C56" s="386"/>
      <c r="D56" s="392"/>
      <c r="E56" s="36" t="s">
        <v>678</v>
      </c>
      <c r="F56" s="73" t="s">
        <v>706</v>
      </c>
      <c r="G56" s="1" t="s">
        <v>729</v>
      </c>
      <c r="H56" s="28" t="s">
        <v>700</v>
      </c>
      <c r="I56" s="74" t="s">
        <v>682</v>
      </c>
      <c r="J56" s="74" t="s">
        <v>682</v>
      </c>
      <c r="K56" s="74" t="s">
        <v>682</v>
      </c>
      <c r="L56" s="28">
        <v>6</v>
      </c>
      <c r="M56" s="74" t="str">
        <f>+IF(L56="","Bajo",IF(L56=2,"Medio",IF(L56=6,"Alto",IF(L56=10,"Muy Alto",""))))</f>
        <v>Alto</v>
      </c>
      <c r="N56" s="28">
        <v>3</v>
      </c>
      <c r="O56" s="74" t="str">
        <f t="shared" si="47"/>
        <v>Frecuente</v>
      </c>
      <c r="P56" s="73">
        <f t="shared" si="71"/>
        <v>18</v>
      </c>
      <c r="Q56" s="73" t="str">
        <f t="shared" si="72"/>
        <v>Alto</v>
      </c>
      <c r="R56" s="28">
        <v>25</v>
      </c>
      <c r="S56" s="74" t="str">
        <f t="shared" si="73"/>
        <v>Grave</v>
      </c>
      <c r="T56" s="73">
        <f t="shared" si="74"/>
        <v>450</v>
      </c>
      <c r="U56" s="73" t="str">
        <f t="shared" si="75"/>
        <v>II</v>
      </c>
      <c r="V56" s="93" t="str">
        <f t="shared" si="76"/>
        <v>No Aceptable  o Aceptable con control específico</v>
      </c>
      <c r="W56" s="74">
        <v>2</v>
      </c>
      <c r="X56" s="28" t="s">
        <v>700</v>
      </c>
      <c r="Y56" s="74" t="s">
        <v>678</v>
      </c>
      <c r="Z56" s="74" t="s">
        <v>682</v>
      </c>
      <c r="AA56" s="74" t="s">
        <v>682</v>
      </c>
      <c r="AB56" s="1" t="s">
        <v>814</v>
      </c>
      <c r="AC56" s="1" t="s">
        <v>703</v>
      </c>
      <c r="AD56" s="74" t="s">
        <v>682</v>
      </c>
      <c r="AE56" s="74" t="s">
        <v>704</v>
      </c>
      <c r="AF56" s="74" t="s">
        <v>705</v>
      </c>
      <c r="AG56" s="74" t="s">
        <v>689</v>
      </c>
      <c r="AH56" s="79"/>
    </row>
    <row r="57" spans="1:46" ht="89.25" customHeight="1" x14ac:dyDescent="0.25">
      <c r="B57" s="421"/>
      <c r="C57" s="386"/>
      <c r="D57" s="392"/>
      <c r="E57" s="36" t="s">
        <v>678</v>
      </c>
      <c r="F57" s="73" t="s">
        <v>706</v>
      </c>
      <c r="G57" s="1" t="s">
        <v>737</v>
      </c>
      <c r="H57" s="28" t="s">
        <v>700</v>
      </c>
      <c r="I57" s="74" t="s">
        <v>682</v>
      </c>
      <c r="J57" s="74" t="s">
        <v>682</v>
      </c>
      <c r="K57" s="74" t="s">
        <v>682</v>
      </c>
      <c r="L57" s="28">
        <v>2</v>
      </c>
      <c r="M57" s="74" t="str">
        <f t="shared" ref="M57:M60" si="77">+IF(L57="","Bajo",IF(L57=2,"Medio",IF(L57=6,"Alto",IF(L57=10,"Muy Alto",""))))</f>
        <v>Medio</v>
      </c>
      <c r="N57" s="28">
        <v>2</v>
      </c>
      <c r="O57" s="74" t="str">
        <f t="shared" si="47"/>
        <v>Ocasional</v>
      </c>
      <c r="P57" s="73">
        <f t="shared" si="71"/>
        <v>4</v>
      </c>
      <c r="Q57" s="73" t="str">
        <f t="shared" si="72"/>
        <v>Bajo</v>
      </c>
      <c r="R57" s="28">
        <v>25</v>
      </c>
      <c r="S57" s="74" t="str">
        <f t="shared" si="73"/>
        <v>Grave</v>
      </c>
      <c r="T57" s="73">
        <f t="shared" si="74"/>
        <v>100</v>
      </c>
      <c r="U57" s="73" t="str">
        <f t="shared" si="75"/>
        <v>III</v>
      </c>
      <c r="V57" s="93" t="str">
        <f t="shared" ref="V57:V65" si="78">+IF(U57=0,"",IF(U57="I","No Aceptable",IF(U57="II","No Aceptable  o Aceptable con control específico",IF(U57="III","Mejorable",IF(U57="IV","Aceptable","")))))</f>
        <v>Mejorable</v>
      </c>
      <c r="W57" s="74">
        <v>2</v>
      </c>
      <c r="X57" s="28" t="s">
        <v>700</v>
      </c>
      <c r="Y57" s="74" t="s">
        <v>678</v>
      </c>
      <c r="Z57" s="74" t="s">
        <v>682</v>
      </c>
      <c r="AA57" s="74" t="s">
        <v>682</v>
      </c>
      <c r="AB57" s="1" t="s">
        <v>711</v>
      </c>
      <c r="AC57" s="1" t="s">
        <v>703</v>
      </c>
      <c r="AD57" s="74" t="s">
        <v>682</v>
      </c>
      <c r="AE57" s="74" t="s">
        <v>704</v>
      </c>
      <c r="AF57" s="74" t="s">
        <v>688</v>
      </c>
      <c r="AG57" s="74" t="s">
        <v>689</v>
      </c>
      <c r="AH57" s="79"/>
    </row>
    <row r="58" spans="1:46" ht="89.25" customHeight="1" x14ac:dyDescent="0.25">
      <c r="B58" s="421"/>
      <c r="C58" s="386"/>
      <c r="D58" s="392"/>
      <c r="E58" s="36" t="s">
        <v>678</v>
      </c>
      <c r="F58" s="73" t="s">
        <v>713</v>
      </c>
      <c r="G58" s="1" t="s">
        <v>714</v>
      </c>
      <c r="H58" s="28" t="s">
        <v>715</v>
      </c>
      <c r="I58" s="74" t="s">
        <v>682</v>
      </c>
      <c r="J58" s="74" t="s">
        <v>682</v>
      </c>
      <c r="K58" s="74" t="s">
        <v>682</v>
      </c>
      <c r="L58" s="28">
        <v>2</v>
      </c>
      <c r="M58" s="74" t="str">
        <f t="shared" si="77"/>
        <v>Medio</v>
      </c>
      <c r="N58" s="28">
        <v>2</v>
      </c>
      <c r="O58" s="74" t="str">
        <f t="shared" si="47"/>
        <v>Ocasional</v>
      </c>
      <c r="P58" s="73">
        <f t="shared" si="71"/>
        <v>4</v>
      </c>
      <c r="Q58" s="73" t="str">
        <f t="shared" si="72"/>
        <v>Bajo</v>
      </c>
      <c r="R58" s="28">
        <v>25</v>
      </c>
      <c r="S58" s="74" t="str">
        <f>+IF(R58=0,"",IF(R58&lt;11,"Leve",IF(R58&lt;26,"Grave",IF(R58&lt;61,"Muy Grave",IF(R58&lt;101,"Muerte","")))))</f>
        <v>Grave</v>
      </c>
      <c r="T58" s="73">
        <f t="shared" si="74"/>
        <v>100</v>
      </c>
      <c r="U58" s="73" t="str">
        <f t="shared" si="75"/>
        <v>III</v>
      </c>
      <c r="V58" s="93" t="str">
        <f t="shared" si="78"/>
        <v>Mejorable</v>
      </c>
      <c r="W58" s="74">
        <v>2</v>
      </c>
      <c r="X58" s="28" t="s">
        <v>715</v>
      </c>
      <c r="Y58" s="74" t="s">
        <v>678</v>
      </c>
      <c r="Z58" s="74" t="s">
        <v>682</v>
      </c>
      <c r="AA58" s="74" t="s">
        <v>682</v>
      </c>
      <c r="AB58" s="1" t="s">
        <v>716</v>
      </c>
      <c r="AC58" s="1" t="s">
        <v>759</v>
      </c>
      <c r="AD58" s="74" t="s">
        <v>682</v>
      </c>
      <c r="AE58" s="74" t="s">
        <v>760</v>
      </c>
      <c r="AF58" s="74" t="s">
        <v>688</v>
      </c>
      <c r="AG58" s="74" t="s">
        <v>689</v>
      </c>
      <c r="AH58" s="79"/>
    </row>
    <row r="59" spans="1:46" ht="89.25" customHeight="1" x14ac:dyDescent="0.25">
      <c r="B59" s="421"/>
      <c r="C59" s="386"/>
      <c r="D59" s="392"/>
      <c r="E59" s="36" t="s">
        <v>678</v>
      </c>
      <c r="F59" s="73" t="s">
        <v>718</v>
      </c>
      <c r="G59" s="72" t="s">
        <v>719</v>
      </c>
      <c r="H59" s="28" t="s">
        <v>732</v>
      </c>
      <c r="I59" s="74" t="s">
        <v>682</v>
      </c>
      <c r="J59" s="74" t="s">
        <v>682</v>
      </c>
      <c r="K59" s="74" t="s">
        <v>682</v>
      </c>
      <c r="L59" s="28">
        <v>2</v>
      </c>
      <c r="M59" s="74" t="str">
        <f t="shared" si="77"/>
        <v>Medio</v>
      </c>
      <c r="N59" s="28">
        <v>2</v>
      </c>
      <c r="O59" s="74" t="str">
        <f t="shared" si="47"/>
        <v>Ocasional</v>
      </c>
      <c r="P59" s="73">
        <f t="shared" si="71"/>
        <v>4</v>
      </c>
      <c r="Q59" s="73" t="str">
        <f t="shared" si="72"/>
        <v>Bajo</v>
      </c>
      <c r="R59" s="28">
        <v>25</v>
      </c>
      <c r="S59" s="74" t="str">
        <f t="shared" ref="S59:S60" si="79">+IF(R59=0,"",IF(R59&lt;11,"Leve",IF(R59&lt;26,"Grave",IF(R59&lt;61,"Muy Grave",IF(R59&lt;101,"Muerte","")))))</f>
        <v>Grave</v>
      </c>
      <c r="T59" s="73">
        <f t="shared" si="74"/>
        <v>100</v>
      </c>
      <c r="U59" s="73" t="str">
        <f t="shared" si="75"/>
        <v>III</v>
      </c>
      <c r="V59" s="93" t="str">
        <f t="shared" si="78"/>
        <v>Mejorable</v>
      </c>
      <c r="W59" s="74">
        <v>2</v>
      </c>
      <c r="X59" s="28" t="s">
        <v>721</v>
      </c>
      <c r="Y59" s="74" t="s">
        <v>678</v>
      </c>
      <c r="Z59" s="74" t="s">
        <v>682</v>
      </c>
      <c r="AA59" s="74" t="s">
        <v>682</v>
      </c>
      <c r="AB59" s="1" t="s">
        <v>716</v>
      </c>
      <c r="AC59" s="1" t="s">
        <v>722</v>
      </c>
      <c r="AD59" s="74" t="s">
        <v>682</v>
      </c>
      <c r="AE59" s="74" t="s">
        <v>723</v>
      </c>
      <c r="AF59" s="74" t="s">
        <v>688</v>
      </c>
      <c r="AG59" s="74" t="s">
        <v>689</v>
      </c>
      <c r="AH59" s="79"/>
    </row>
    <row r="60" spans="1:46" ht="89.25" customHeight="1" x14ac:dyDescent="0.25">
      <c r="B60" s="421"/>
      <c r="C60" s="386"/>
      <c r="D60" s="392"/>
      <c r="E60" s="36" t="s">
        <v>678</v>
      </c>
      <c r="F60" s="135" t="s">
        <v>815</v>
      </c>
      <c r="G60" s="110" t="s">
        <v>816</v>
      </c>
      <c r="H60" s="110" t="s">
        <v>817</v>
      </c>
      <c r="I60" s="110" t="s">
        <v>682</v>
      </c>
      <c r="J60" s="110" t="s">
        <v>682</v>
      </c>
      <c r="K60" s="110" t="s">
        <v>682</v>
      </c>
      <c r="L60" s="136">
        <v>2</v>
      </c>
      <c r="M60" s="74" t="str">
        <f t="shared" si="77"/>
        <v>Medio</v>
      </c>
      <c r="N60" s="136">
        <v>4</v>
      </c>
      <c r="O60" s="74" t="str">
        <f t="shared" si="47"/>
        <v>Continua</v>
      </c>
      <c r="P60" s="73">
        <f t="shared" si="71"/>
        <v>8</v>
      </c>
      <c r="Q60" s="73" t="str">
        <f t="shared" si="72"/>
        <v>Medio</v>
      </c>
      <c r="R60" s="136">
        <v>10</v>
      </c>
      <c r="S60" s="74" t="str">
        <f t="shared" si="79"/>
        <v>Leve</v>
      </c>
      <c r="T60" s="73">
        <f t="shared" si="74"/>
        <v>80</v>
      </c>
      <c r="U60" s="73" t="str">
        <f t="shared" si="75"/>
        <v>III</v>
      </c>
      <c r="V60" s="93" t="str">
        <f t="shared" si="78"/>
        <v>Mejorable</v>
      </c>
      <c r="W60" s="74">
        <v>2</v>
      </c>
      <c r="X60" s="28" t="s">
        <v>700</v>
      </c>
      <c r="Y60" s="74" t="s">
        <v>818</v>
      </c>
      <c r="Z60" s="74" t="s">
        <v>682</v>
      </c>
      <c r="AA60" s="74" t="s">
        <v>682</v>
      </c>
      <c r="AB60" s="74" t="s">
        <v>819</v>
      </c>
      <c r="AC60" s="74" t="s">
        <v>820</v>
      </c>
      <c r="AD60" s="74" t="s">
        <v>682</v>
      </c>
      <c r="AE60" s="74" t="s">
        <v>704</v>
      </c>
      <c r="AF60" s="74" t="s">
        <v>688</v>
      </c>
      <c r="AG60" s="74" t="s">
        <v>689</v>
      </c>
      <c r="AH60" s="79"/>
    </row>
    <row r="61" spans="1:46" ht="89.25" customHeight="1" thickBot="1" x14ac:dyDescent="0.3">
      <c r="B61" s="422"/>
      <c r="C61" s="394"/>
      <c r="D61" s="396"/>
      <c r="E61" s="94" t="s">
        <v>678</v>
      </c>
      <c r="F61" s="95" t="s">
        <v>718</v>
      </c>
      <c r="G61" s="137" t="s">
        <v>761</v>
      </c>
      <c r="H61" s="138" t="s">
        <v>762</v>
      </c>
      <c r="I61" s="98" t="s">
        <v>682</v>
      </c>
      <c r="J61" s="98" t="s">
        <v>682</v>
      </c>
      <c r="K61" s="98" t="s">
        <v>682</v>
      </c>
      <c r="L61" s="97">
        <v>2</v>
      </c>
      <c r="M61" s="98" t="str">
        <f>+IF(L61="","Bajo",IF(L61=2,"Medio",IF(L61=6,"Alto",IF(L61=10,"Muy Alto",""))))</f>
        <v>Medio</v>
      </c>
      <c r="N61" s="97">
        <v>2</v>
      </c>
      <c r="O61" s="98" t="str">
        <f t="shared" si="47"/>
        <v>Ocasional</v>
      </c>
      <c r="P61" s="95">
        <f>+IF(L61="",N61,(N61*L61))</f>
        <v>4</v>
      </c>
      <c r="Q61" s="95" t="str">
        <f>+IF(P61=0,"",IF(P61&lt;5,"Bajo",IF(P61&lt;9,"Medio",IF(P61&lt;21,"Alto",IF(P61&lt;41,"Muy Alto","")))))</f>
        <v>Bajo</v>
      </c>
      <c r="R61" s="97">
        <v>25</v>
      </c>
      <c r="S61" s="98" t="str">
        <f>+IF(R61=0,"",IF(R61&lt;11,"Leve",IF(R61&lt;26,"Grave",IF(R61&lt;61,"Muy Grave",IF(R61&lt;101,"Muerte","")))))</f>
        <v>Grave</v>
      </c>
      <c r="T61" s="95">
        <f>+R61*P61</f>
        <v>100</v>
      </c>
      <c r="U61" s="95" t="str">
        <f t="shared" si="75"/>
        <v>III</v>
      </c>
      <c r="V61" s="133" t="str">
        <f t="shared" si="78"/>
        <v>Mejorable</v>
      </c>
      <c r="W61" s="98">
        <v>2</v>
      </c>
      <c r="X61" s="137" t="s">
        <v>763</v>
      </c>
      <c r="Y61" s="98" t="s">
        <v>678</v>
      </c>
      <c r="Z61" s="98" t="s">
        <v>682</v>
      </c>
      <c r="AA61" s="98" t="s">
        <v>682</v>
      </c>
      <c r="AB61" s="100" t="s">
        <v>716</v>
      </c>
      <c r="AC61" s="100" t="s">
        <v>722</v>
      </c>
      <c r="AD61" s="98" t="s">
        <v>682</v>
      </c>
      <c r="AE61" s="98" t="s">
        <v>697</v>
      </c>
      <c r="AF61" s="98" t="s">
        <v>688</v>
      </c>
      <c r="AG61" s="98" t="s">
        <v>689</v>
      </c>
      <c r="AH61" s="101"/>
    </row>
    <row r="62" spans="1:46" ht="89.25" customHeight="1" x14ac:dyDescent="0.25">
      <c r="B62" s="385" t="s">
        <v>783</v>
      </c>
      <c r="C62" s="388" t="s">
        <v>821</v>
      </c>
      <c r="D62" s="391" t="s">
        <v>822</v>
      </c>
      <c r="E62" s="117" t="s">
        <v>673</v>
      </c>
      <c r="F62" s="61" t="s">
        <v>679</v>
      </c>
      <c r="G62" s="60" t="s">
        <v>726</v>
      </c>
      <c r="H62" s="60" t="s">
        <v>744</v>
      </c>
      <c r="I62" s="62" t="s">
        <v>682</v>
      </c>
      <c r="J62" s="62" t="s">
        <v>682</v>
      </c>
      <c r="K62" s="62" t="s">
        <v>682</v>
      </c>
      <c r="L62" s="91">
        <v>2</v>
      </c>
      <c r="M62" s="62" t="str">
        <f>+IF(L62="","Bajo",IF(L62=2,"Medio",IF(L62=6,"Alto",IF(L62=10,"Muy Alto",""))))</f>
        <v>Medio</v>
      </c>
      <c r="N62" s="91">
        <v>2</v>
      </c>
      <c r="O62" s="62" t="str">
        <f t="shared" si="47"/>
        <v>Ocasional</v>
      </c>
      <c r="P62" s="92">
        <f>+IF(L62="",N62,(N62*L62))</f>
        <v>4</v>
      </c>
      <c r="Q62" s="92" t="str">
        <f>+IF(P62=0,"",IF(P62&lt;5,"Bajo",IF(P62&lt;9,"Medio",IF(P62&lt;21,"Alto",IF(P62&lt;41,"Muy Alto","")))))</f>
        <v>Bajo</v>
      </c>
      <c r="R62" s="91">
        <v>25</v>
      </c>
      <c r="S62" s="62" t="str">
        <f>+IF(R62=0,"",IF(R62&lt;11,"Leve",IF(R62&lt;26,"Grave",IF(R62&lt;61,"Muy Grave",IF(R62&lt;101,"Muerte","")))))</f>
        <v>Grave</v>
      </c>
      <c r="T62" s="92">
        <f>+R62*P62</f>
        <v>100</v>
      </c>
      <c r="U62" s="92" t="str">
        <f>+IF(T62=0,"",IF(T62&lt;21,"IV",IF(T62&lt;121,"III",IF(T62&lt;501,"II",IF(T62&lt;4001,"I","")))))</f>
        <v>III</v>
      </c>
      <c r="V62" s="66" t="str">
        <f t="shared" si="78"/>
        <v>Mejorable</v>
      </c>
      <c r="W62" s="62">
        <v>70</v>
      </c>
      <c r="X62" s="60" t="s">
        <v>683</v>
      </c>
      <c r="Y62" s="62" t="s">
        <v>678</v>
      </c>
      <c r="Z62" s="62" t="s">
        <v>682</v>
      </c>
      <c r="AA62" s="62" t="s">
        <v>682</v>
      </c>
      <c r="AB62" s="67" t="s">
        <v>684</v>
      </c>
      <c r="AC62" s="67" t="s">
        <v>684</v>
      </c>
      <c r="AD62" s="68" t="s">
        <v>686</v>
      </c>
      <c r="AE62" s="62" t="s">
        <v>687</v>
      </c>
      <c r="AF62" s="62" t="s">
        <v>688</v>
      </c>
      <c r="AG62" s="62" t="s">
        <v>689</v>
      </c>
      <c r="AH62" s="69"/>
    </row>
    <row r="63" spans="1:46" ht="89.25" customHeight="1" x14ac:dyDescent="0.25">
      <c r="B63" s="386"/>
      <c r="C63" s="389"/>
      <c r="D63" s="392"/>
      <c r="E63" s="36" t="s">
        <v>673</v>
      </c>
      <c r="F63" s="73" t="s">
        <v>773</v>
      </c>
      <c r="G63" s="34" t="s">
        <v>774</v>
      </c>
      <c r="H63" s="74" t="s">
        <v>775</v>
      </c>
      <c r="I63" s="74" t="s">
        <v>682</v>
      </c>
      <c r="J63" s="74" t="s">
        <v>682</v>
      </c>
      <c r="K63" s="74" t="s">
        <v>682</v>
      </c>
      <c r="L63" s="28">
        <v>2</v>
      </c>
      <c r="M63" s="74" t="str">
        <f>+IF(L63="","Bajo",IF(L63=2,"Medio",IF(L63=6,"Alto",IF(L63=10,"Muy Alto",""))))</f>
        <v>Medio</v>
      </c>
      <c r="N63" s="28">
        <v>2</v>
      </c>
      <c r="O63" s="74" t="str">
        <f t="shared" si="47"/>
        <v>Ocasional</v>
      </c>
      <c r="P63" s="73">
        <f>+IF(L63="",N63,(N63*L63))</f>
        <v>4</v>
      </c>
      <c r="Q63" s="73" t="str">
        <f>+IF(P63=0,"",IF(P63&lt;5,"Bajo",IF(P63&lt;9,"Medio",IF(P63&lt;21,"Alto",IF(P63&lt;41,"Muy Alto","")))))</f>
        <v>Bajo</v>
      </c>
      <c r="R63" s="28">
        <v>25</v>
      </c>
      <c r="S63" s="74" t="str">
        <f>+IF(R63=0,"",IF(R63&lt;11,"Leve",IF(R63&lt;26,"Grave",IF(R63&lt;61,"Muy Grave",IF(R63&lt;101,"Muerte","")))))</f>
        <v>Grave</v>
      </c>
      <c r="T63" s="73">
        <f>+R63*P63</f>
        <v>100</v>
      </c>
      <c r="U63" s="73" t="str">
        <f t="shared" ref="U63:U66" si="80">+IF(T63=0,"",IF(T63&lt;21,"IV",IF(T63&lt;121,"III",IF(T63&lt;501,"II",IF(T63&lt;4001,"I","")))))</f>
        <v>III</v>
      </c>
      <c r="V63" s="93" t="str">
        <f t="shared" si="78"/>
        <v>Mejorable</v>
      </c>
      <c r="W63" s="74">
        <v>70</v>
      </c>
      <c r="X63" s="74" t="s">
        <v>823</v>
      </c>
      <c r="Y63" s="74" t="s">
        <v>678</v>
      </c>
      <c r="Z63" s="74" t="s">
        <v>682</v>
      </c>
      <c r="AA63" s="74" t="s">
        <v>682</v>
      </c>
      <c r="AB63" s="1" t="s">
        <v>777</v>
      </c>
      <c r="AC63" s="34" t="s">
        <v>778</v>
      </c>
      <c r="AD63" s="74" t="s">
        <v>682</v>
      </c>
      <c r="AE63" s="74" t="s">
        <v>779</v>
      </c>
      <c r="AF63" s="74" t="s">
        <v>705</v>
      </c>
      <c r="AG63" s="74" t="s">
        <v>689</v>
      </c>
      <c r="AH63" s="79"/>
    </row>
    <row r="64" spans="1:46" s="122" customFormat="1" ht="89.25" customHeight="1" x14ac:dyDescent="0.25">
      <c r="A64" s="112"/>
      <c r="B64" s="386"/>
      <c r="C64" s="389"/>
      <c r="D64" s="392"/>
      <c r="E64" s="139" t="s">
        <v>678</v>
      </c>
      <c r="F64" s="73" t="s">
        <v>764</v>
      </c>
      <c r="G64" s="119" t="s">
        <v>780</v>
      </c>
      <c r="H64" s="140" t="s">
        <v>766</v>
      </c>
      <c r="I64" s="74" t="s">
        <v>682</v>
      </c>
      <c r="J64" s="74" t="s">
        <v>682</v>
      </c>
      <c r="K64" s="74" t="s">
        <v>682</v>
      </c>
      <c r="L64" s="28">
        <v>2</v>
      </c>
      <c r="M64" s="74" t="str">
        <f t="shared" ref="M64:M66" si="81">+IF(L64="","Bajo",IF(L64=2,"Medio",IF(L64=6,"Alto",IF(L64=10,"Muy Alto",""))))</f>
        <v>Medio</v>
      </c>
      <c r="N64" s="28">
        <v>2</v>
      </c>
      <c r="O64" s="74" t="str">
        <f t="shared" si="47"/>
        <v>Ocasional</v>
      </c>
      <c r="P64" s="73">
        <f t="shared" ref="P64:P66" si="82">+IF(L64="",N64,(N64*L64))</f>
        <v>4</v>
      </c>
      <c r="Q64" s="73" t="str">
        <f t="shared" ref="Q64:Q66" si="83">+IF(P64=0,"",IF(P64&lt;5,"Bajo",IF(P64&lt;9,"Medio",IF(P64&lt;21,"Alto",IF(P64&lt;41,"Muy Alto","")))))</f>
        <v>Bajo</v>
      </c>
      <c r="R64" s="28">
        <v>25</v>
      </c>
      <c r="S64" s="74" t="str">
        <f t="shared" ref="S64:S66" si="84">+IF(R64=0,"",IF(R64&lt;11,"Leve",IF(R64&lt;26,"Grave",IF(R64&lt;61,"Muy Grave",IF(R64&lt;101,"Muerte","")))))</f>
        <v>Grave</v>
      </c>
      <c r="T64" s="73">
        <f t="shared" ref="T64:T66" si="85">+R64*P64</f>
        <v>100</v>
      </c>
      <c r="U64" s="73" t="str">
        <f t="shared" si="80"/>
        <v>III</v>
      </c>
      <c r="V64" s="93" t="str">
        <f t="shared" si="78"/>
        <v>Mejorable</v>
      </c>
      <c r="W64" s="74">
        <v>70</v>
      </c>
      <c r="X64" s="28" t="s">
        <v>781</v>
      </c>
      <c r="Y64" s="74" t="s">
        <v>678</v>
      </c>
      <c r="Z64" s="74" t="s">
        <v>682</v>
      </c>
      <c r="AA64" s="74" t="s">
        <v>682</v>
      </c>
      <c r="AB64" s="1" t="s">
        <v>716</v>
      </c>
      <c r="AC64" s="1" t="s">
        <v>782</v>
      </c>
      <c r="AD64" s="74" t="s">
        <v>682</v>
      </c>
      <c r="AE64" s="120" t="s">
        <v>769</v>
      </c>
      <c r="AF64" s="74" t="s">
        <v>705</v>
      </c>
      <c r="AG64" s="74" t="s">
        <v>689</v>
      </c>
      <c r="AH64" s="121"/>
      <c r="AI64" s="112"/>
      <c r="AJ64" s="112"/>
      <c r="AK64" s="112"/>
      <c r="AL64" s="112"/>
      <c r="AM64" s="112"/>
      <c r="AN64" s="112"/>
      <c r="AO64" s="112"/>
      <c r="AP64" s="112"/>
      <c r="AQ64" s="112"/>
      <c r="AR64" s="112"/>
      <c r="AS64" s="112"/>
      <c r="AT64" s="112"/>
    </row>
    <row r="65" spans="2:35" ht="89.25" customHeight="1" thickBot="1" x14ac:dyDescent="0.3">
      <c r="B65" s="387"/>
      <c r="C65" s="390"/>
      <c r="D65" s="393"/>
      <c r="E65" s="82" t="s">
        <v>673</v>
      </c>
      <c r="F65" s="83" t="s">
        <v>718</v>
      </c>
      <c r="G65" s="84" t="s">
        <v>719</v>
      </c>
      <c r="H65" s="87" t="s">
        <v>732</v>
      </c>
      <c r="I65" s="86" t="s">
        <v>682</v>
      </c>
      <c r="J65" s="86" t="s">
        <v>682</v>
      </c>
      <c r="K65" s="86" t="s">
        <v>682</v>
      </c>
      <c r="L65" s="87">
        <v>2</v>
      </c>
      <c r="M65" s="86" t="str">
        <f t="shared" si="81"/>
        <v>Medio</v>
      </c>
      <c r="N65" s="87">
        <v>2</v>
      </c>
      <c r="O65" s="86" t="str">
        <f t="shared" si="47"/>
        <v>Ocasional</v>
      </c>
      <c r="P65" s="83">
        <f t="shared" si="82"/>
        <v>4</v>
      </c>
      <c r="Q65" s="83" t="str">
        <f t="shared" si="83"/>
        <v>Bajo</v>
      </c>
      <c r="R65" s="87">
        <v>25</v>
      </c>
      <c r="S65" s="86" t="str">
        <f t="shared" si="84"/>
        <v>Grave</v>
      </c>
      <c r="T65" s="83">
        <f t="shared" si="85"/>
        <v>100</v>
      </c>
      <c r="U65" s="83" t="str">
        <f t="shared" si="80"/>
        <v>III</v>
      </c>
      <c r="V65" s="105" t="str">
        <f t="shared" si="78"/>
        <v>Mejorable</v>
      </c>
      <c r="W65" s="86">
        <v>70</v>
      </c>
      <c r="X65" s="87" t="s">
        <v>721</v>
      </c>
      <c r="Y65" s="86" t="s">
        <v>678</v>
      </c>
      <c r="Z65" s="86" t="s">
        <v>682</v>
      </c>
      <c r="AA65" s="86" t="s">
        <v>682</v>
      </c>
      <c r="AB65" s="89" t="s">
        <v>716</v>
      </c>
      <c r="AC65" s="89" t="s">
        <v>722</v>
      </c>
      <c r="AD65" s="86" t="s">
        <v>682</v>
      </c>
      <c r="AE65" s="86" t="s">
        <v>723</v>
      </c>
      <c r="AF65" s="86" t="s">
        <v>688</v>
      </c>
      <c r="AG65" s="86" t="s">
        <v>689</v>
      </c>
      <c r="AH65" s="90"/>
    </row>
    <row r="66" spans="2:35" s="112" customFormat="1" ht="89.25" customHeight="1" x14ac:dyDescent="0.25">
      <c r="B66" s="412" t="s">
        <v>783</v>
      </c>
      <c r="C66" s="388" t="s">
        <v>824</v>
      </c>
      <c r="D66" s="415" t="s">
        <v>825</v>
      </c>
      <c r="E66" s="141" t="s">
        <v>678</v>
      </c>
      <c r="F66" s="142" t="s">
        <v>826</v>
      </c>
      <c r="G66" s="143" t="s">
        <v>827</v>
      </c>
      <c r="H66" s="60" t="s">
        <v>828</v>
      </c>
      <c r="I66" s="60" t="s">
        <v>682</v>
      </c>
      <c r="J66" s="60" t="s">
        <v>682</v>
      </c>
      <c r="K66" s="60" t="s">
        <v>682</v>
      </c>
      <c r="L66" s="60">
        <v>2</v>
      </c>
      <c r="M66" s="144" t="str">
        <f t="shared" si="81"/>
        <v>Medio</v>
      </c>
      <c r="N66" s="141">
        <v>3</v>
      </c>
      <c r="O66" s="144" t="str">
        <f t="shared" si="47"/>
        <v>Frecuente</v>
      </c>
      <c r="P66" s="61">
        <f t="shared" si="82"/>
        <v>6</v>
      </c>
      <c r="Q66" s="61" t="str">
        <f t="shared" si="83"/>
        <v>Medio</v>
      </c>
      <c r="R66" s="141">
        <v>25</v>
      </c>
      <c r="S66" s="144" t="str">
        <f t="shared" si="84"/>
        <v>Grave</v>
      </c>
      <c r="T66" s="61">
        <f t="shared" si="85"/>
        <v>150</v>
      </c>
      <c r="U66" s="61" t="str">
        <f t="shared" si="80"/>
        <v>II</v>
      </c>
      <c r="V66" s="61" t="str">
        <f t="shared" ref="V66" si="86">+IF(U66=0,"",IF(U66="I","No Aceptable",IF(U66="II","No Aceptable  o Aceptable con control específico",IF(U66="III","Aceptable",IF(U66="IV","Aceptable","")))))</f>
        <v>No Aceptable  o Aceptable con control específico</v>
      </c>
      <c r="W66" s="144">
        <v>2</v>
      </c>
      <c r="X66" s="60" t="s">
        <v>767</v>
      </c>
      <c r="Y66" s="60" t="s">
        <v>678</v>
      </c>
      <c r="Z66" s="60" t="s">
        <v>682</v>
      </c>
      <c r="AA66" s="60" t="s">
        <v>682</v>
      </c>
      <c r="AB66" s="145" t="s">
        <v>829</v>
      </c>
      <c r="AC66" s="68" t="s">
        <v>830</v>
      </c>
      <c r="AD66" s="60" t="s">
        <v>831</v>
      </c>
      <c r="AE66" s="146" t="s">
        <v>832</v>
      </c>
      <c r="AF66" s="62" t="s">
        <v>688</v>
      </c>
      <c r="AG66" s="146" t="s">
        <v>833</v>
      </c>
      <c r="AH66" s="147"/>
    </row>
    <row r="67" spans="2:35" ht="89.25" customHeight="1" x14ac:dyDescent="0.25">
      <c r="B67" s="413"/>
      <c r="C67" s="389"/>
      <c r="D67" s="416"/>
      <c r="E67" s="36" t="s">
        <v>678</v>
      </c>
      <c r="F67" s="148" t="s">
        <v>679</v>
      </c>
      <c r="G67" s="28" t="s">
        <v>834</v>
      </c>
      <c r="H67" s="34" t="s">
        <v>835</v>
      </c>
      <c r="I67" s="72" t="s">
        <v>682</v>
      </c>
      <c r="J67" s="36" t="s">
        <v>682</v>
      </c>
      <c r="K67" s="36" t="s">
        <v>682</v>
      </c>
      <c r="L67" s="136">
        <v>2</v>
      </c>
      <c r="M67" s="74" t="str">
        <f>+IF(L67="","Bajo",IF(L67=2,"Medio",IF(L67=6,"Alto",IF(L67=10,"Muy Alto",""))))</f>
        <v>Medio</v>
      </c>
      <c r="N67" s="136">
        <v>3</v>
      </c>
      <c r="O67" s="74" t="str">
        <f t="shared" si="47"/>
        <v>Frecuente</v>
      </c>
      <c r="P67" s="73">
        <f>+IF(L67="",N67,(N67*L67))</f>
        <v>6</v>
      </c>
      <c r="Q67" s="73" t="str">
        <f>+IF(P67=0,"",IF(P67&lt;5,"Bajo",IF(P67&lt;9,"Medio",IF(P67&lt;21,"Alto",IF(P67&lt;41,"Muy Alto","")))))</f>
        <v>Medio</v>
      </c>
      <c r="R67" s="36">
        <v>10</v>
      </c>
      <c r="S67" s="74" t="str">
        <f>+IF(R67=0,"",IF(R67&lt;11,"Leve",IF(R67&lt;26,"Grave",IF(R67&lt;61,"Muy Grave",IF(R67&lt;101,"Muerte","")))))</f>
        <v>Leve</v>
      </c>
      <c r="T67" s="73">
        <f>+R67*P67</f>
        <v>60</v>
      </c>
      <c r="U67" s="73" t="str">
        <f>+IF(T67=0,"",IF(T67&lt;21,"IV",IF(T67&lt;121,"III",IF(T67&lt;501,"II",IF(T67&lt;4001,"I","")))))</f>
        <v>III</v>
      </c>
      <c r="V67" s="93" t="str">
        <f>+IF(U67=0,"",IF(U67="I","No Aceptable",IF(U67="II","No Aceptable  o Aceptable con control específico",IF(U67="III","Mejorable",IF(U67="IV","Aceptable","")))))</f>
        <v>Mejorable</v>
      </c>
      <c r="W67" s="74">
        <v>2</v>
      </c>
      <c r="X67" s="136" t="s">
        <v>767</v>
      </c>
      <c r="Y67" s="36" t="s">
        <v>678</v>
      </c>
      <c r="Z67" s="36" t="s">
        <v>682</v>
      </c>
      <c r="AA67" s="36" t="s">
        <v>682</v>
      </c>
      <c r="AB67" s="1" t="s">
        <v>684</v>
      </c>
      <c r="AC67" s="78" t="s">
        <v>727</v>
      </c>
      <c r="AD67" s="34" t="s">
        <v>686</v>
      </c>
      <c r="AE67" s="74" t="s">
        <v>687</v>
      </c>
      <c r="AF67" s="74" t="s">
        <v>688</v>
      </c>
      <c r="AG67" s="34" t="s">
        <v>836</v>
      </c>
      <c r="AH67" s="149"/>
      <c r="AI67" s="150"/>
    </row>
    <row r="68" spans="2:35" ht="89.25" customHeight="1" thickBot="1" x14ac:dyDescent="0.3">
      <c r="B68" s="414"/>
      <c r="C68" s="390"/>
      <c r="D68" s="417"/>
      <c r="E68" s="82" t="s">
        <v>678</v>
      </c>
      <c r="F68" s="151" t="s">
        <v>837</v>
      </c>
      <c r="G68" s="108" t="s">
        <v>838</v>
      </c>
      <c r="H68" s="108" t="s">
        <v>839</v>
      </c>
      <c r="I68" s="84" t="s">
        <v>682</v>
      </c>
      <c r="J68" s="84" t="s">
        <v>682</v>
      </c>
      <c r="K68" s="84" t="s">
        <v>682</v>
      </c>
      <c r="L68" s="84">
        <v>2</v>
      </c>
      <c r="M68" s="115" t="str">
        <f t="shared" ref="M68" si="87">+IF(L68="","Bajo",IF(L68=2,"Medio",IF(L68=6,"Alto",IF(L68=10,"Muy Alto",""))))</f>
        <v>Medio</v>
      </c>
      <c r="N68" s="113">
        <v>3</v>
      </c>
      <c r="O68" s="115" t="str">
        <f t="shared" si="47"/>
        <v>Frecuente</v>
      </c>
      <c r="P68" s="152">
        <f t="shared" ref="P68" si="88">+IF(L68="",N68,(N68*L68))</f>
        <v>6</v>
      </c>
      <c r="Q68" s="152" t="str">
        <f t="shared" ref="Q68" si="89">+IF(P68=0,"",IF(P68&lt;5,"Bajo",IF(P68&lt;9,"Medio",IF(P68&lt;21,"Alto",IF(P68&lt;41,"Muy Alto","")))))</f>
        <v>Medio</v>
      </c>
      <c r="R68" s="113">
        <v>25</v>
      </c>
      <c r="S68" s="115" t="str">
        <f t="shared" ref="S68" si="90">+IF(R68=0,"",IF(R68&lt;11,"Leve",IF(R68&lt;26,"Grave",IF(R68&lt;61,"Muy Grave",IF(R68&lt;101,"Muerte","")))))</f>
        <v>Grave</v>
      </c>
      <c r="T68" s="152">
        <f t="shared" ref="T68" si="91">+R68*P68</f>
        <v>150</v>
      </c>
      <c r="U68" s="152" t="str">
        <f t="shared" ref="U68" si="92">+IF(T68=0,"",IF(T68&lt;21,"IV",IF(T68&lt;121,"III",IF(T68&lt;501,"II",IF(T68&lt;4001,"I","")))))</f>
        <v>II</v>
      </c>
      <c r="V68" s="152" t="str">
        <f t="shared" ref="V68" si="93">+IF(U68=0,"",IF(U68="I","No Aceptable",IF(U68="II","No Aceptable  o Aceptable con control específico",IF(U68="III","Aceptable",IF(U68="IV","Aceptable","")))))</f>
        <v>No Aceptable  o Aceptable con control específico</v>
      </c>
      <c r="W68" s="115">
        <v>2</v>
      </c>
      <c r="X68" s="84" t="s">
        <v>767</v>
      </c>
      <c r="Y68" s="84" t="s">
        <v>678</v>
      </c>
      <c r="Z68" s="84" t="s">
        <v>682</v>
      </c>
      <c r="AA68" s="84" t="s">
        <v>682</v>
      </c>
      <c r="AB68" s="153" t="s">
        <v>840</v>
      </c>
      <c r="AC68" s="154" t="s">
        <v>841</v>
      </c>
      <c r="AD68" s="84" t="s">
        <v>831</v>
      </c>
      <c r="AE68" s="86" t="s">
        <v>842</v>
      </c>
      <c r="AF68" s="86" t="s">
        <v>688</v>
      </c>
      <c r="AG68" s="155" t="s">
        <v>833</v>
      </c>
      <c r="AH68" s="156"/>
      <c r="AI68" s="150"/>
    </row>
    <row r="69" spans="2:35" ht="89.25" customHeight="1" x14ac:dyDescent="0.25">
      <c r="B69" s="385" t="s">
        <v>783</v>
      </c>
      <c r="C69" s="388" t="s">
        <v>843</v>
      </c>
      <c r="D69" s="391" t="s">
        <v>844</v>
      </c>
      <c r="E69" s="117" t="s">
        <v>678</v>
      </c>
      <c r="F69" s="61" t="s">
        <v>679</v>
      </c>
      <c r="G69" s="91" t="s">
        <v>834</v>
      </c>
      <c r="H69" s="60" t="s">
        <v>681</v>
      </c>
      <c r="I69" s="117" t="s">
        <v>682</v>
      </c>
      <c r="J69" s="117" t="s">
        <v>682</v>
      </c>
      <c r="K69" s="117" t="s">
        <v>682</v>
      </c>
      <c r="L69" s="157">
        <v>2</v>
      </c>
      <c r="M69" s="62" t="str">
        <f>+IF(L69="","Bajo",IF(L69=2,"Medio",IF(L69=6,"Alto",IF(L69=10,"Muy Alto",""))))</f>
        <v>Medio</v>
      </c>
      <c r="N69" s="157">
        <v>3</v>
      </c>
      <c r="O69" s="62" t="str">
        <f t="shared" si="47"/>
        <v>Frecuente</v>
      </c>
      <c r="P69" s="92">
        <f>+IF(L69="",N69,(N69*L69))</f>
        <v>6</v>
      </c>
      <c r="Q69" s="92" t="str">
        <f>+IF(P69=0,"",IF(P69&lt;5,"Bajo",IF(P69&lt;9,"Medio",IF(P69&lt;21,"Alto",IF(P69&lt;41,"Muy Alto","")))))</f>
        <v>Medio</v>
      </c>
      <c r="R69" s="117">
        <v>10</v>
      </c>
      <c r="S69" s="62" t="str">
        <f>+IF(R69=0,"",IF(R69&lt;11,"Leve",IF(R69&lt;26,"Grave",IF(R69&lt;61,"Muy Grave",IF(R69&lt;101,"Muerte","")))))</f>
        <v>Leve</v>
      </c>
      <c r="T69" s="92">
        <f>+R69*P69</f>
        <v>60</v>
      </c>
      <c r="U69" s="92" t="str">
        <f>+IF(T69=0,"",IF(T69&lt;21,"IV",IF(T69&lt;121,"III",IF(T69&lt;501,"II",IF(T69&lt;4001,"I","")))))</f>
        <v>III</v>
      </c>
      <c r="V69" s="66" t="str">
        <f>+IF(U69=0,"",IF(U69="I","No Aceptable",IF(U69="II","No Aceptable  o Aceptable con control específico",IF(U69="III","Mejorable",IF(U69="IV","Aceptable","")))))</f>
        <v>Mejorable</v>
      </c>
      <c r="W69" s="62">
        <v>2</v>
      </c>
      <c r="X69" s="158" t="s">
        <v>845</v>
      </c>
      <c r="Y69" s="117" t="s">
        <v>678</v>
      </c>
      <c r="Z69" s="117" t="s">
        <v>682</v>
      </c>
      <c r="AA69" s="117" t="s">
        <v>682</v>
      </c>
      <c r="AB69" s="117" t="s">
        <v>682</v>
      </c>
      <c r="AC69" s="68" t="s">
        <v>727</v>
      </c>
      <c r="AD69" s="158" t="s">
        <v>686</v>
      </c>
      <c r="AE69" s="62" t="s">
        <v>687</v>
      </c>
      <c r="AF69" s="62" t="s">
        <v>688</v>
      </c>
      <c r="AG69" s="158" t="s">
        <v>836</v>
      </c>
      <c r="AH69" s="69"/>
    </row>
    <row r="70" spans="2:35" ht="89.25" customHeight="1" x14ac:dyDescent="0.25">
      <c r="B70" s="386"/>
      <c r="C70" s="389"/>
      <c r="D70" s="392"/>
      <c r="E70" s="36" t="s">
        <v>678</v>
      </c>
      <c r="F70" s="159" t="s">
        <v>826</v>
      </c>
      <c r="G70" s="119" t="s">
        <v>780</v>
      </c>
      <c r="H70" s="110" t="s">
        <v>828</v>
      </c>
      <c r="I70" s="110" t="s">
        <v>682</v>
      </c>
      <c r="J70" s="110" t="s">
        <v>682</v>
      </c>
      <c r="K70" s="110" t="s">
        <v>682</v>
      </c>
      <c r="L70" s="110">
        <v>2</v>
      </c>
      <c r="M70" s="74" t="str">
        <f t="shared" ref="M70:M71" si="94">+IF(L70="","Bajo",IF(L70=2,"Medio",IF(L70=6,"Alto",IF(L70=10,"Muy Alto",""))))</f>
        <v>Medio</v>
      </c>
      <c r="N70" s="36">
        <v>3</v>
      </c>
      <c r="O70" s="74" t="str">
        <f t="shared" si="47"/>
        <v>Frecuente</v>
      </c>
      <c r="P70" s="73">
        <f t="shared" ref="P70" si="95">+IF(L70="",N70,(N70*L70))</f>
        <v>6</v>
      </c>
      <c r="Q70" s="73" t="str">
        <f t="shared" ref="Q70" si="96">+IF(P70=0,"",IF(P70&lt;5,"Bajo",IF(P70&lt;9,"Medio",IF(P70&lt;21,"Alto",IF(P70&lt;41,"Muy Alto","")))))</f>
        <v>Medio</v>
      </c>
      <c r="R70" s="36">
        <v>25</v>
      </c>
      <c r="S70" s="74" t="str">
        <f t="shared" ref="S70" si="97">+IF(R70=0,"",IF(R70&lt;11,"Leve",IF(R70&lt;26,"Grave",IF(R70&lt;61,"Muy Grave",IF(R70&lt;101,"Muerte","")))))</f>
        <v>Grave</v>
      </c>
      <c r="T70" s="73">
        <f t="shared" ref="T70" si="98">+R70*P70</f>
        <v>150</v>
      </c>
      <c r="U70" s="73" t="str">
        <f t="shared" ref="U70" si="99">+IF(T70=0,"",IF(T70&lt;21,"IV",IF(T70&lt;121,"III",IF(T70&lt;501,"II",IF(T70&lt;4001,"I","")))))</f>
        <v>II</v>
      </c>
      <c r="V70" s="93" t="str">
        <f t="shared" ref="V70" si="100">+IF(U70=0,"",IF(U70="I","No Aceptable",IF(U70="II","No Aceptable  o Aceptable con control específico",IF(U70="III","Aceptable",IF(U70="IV","Aceptable","")))))</f>
        <v>No Aceptable  o Aceptable con control específico</v>
      </c>
      <c r="W70" s="74">
        <v>2</v>
      </c>
      <c r="X70" s="110" t="s">
        <v>767</v>
      </c>
      <c r="Y70" s="110" t="s">
        <v>678</v>
      </c>
      <c r="Z70" s="110" t="s">
        <v>682</v>
      </c>
      <c r="AA70" s="110" t="s">
        <v>682</v>
      </c>
      <c r="AB70" s="160" t="s">
        <v>829</v>
      </c>
      <c r="AC70" s="161" t="s">
        <v>830</v>
      </c>
      <c r="AD70" s="72" t="s">
        <v>846</v>
      </c>
      <c r="AE70" s="162" t="s">
        <v>832</v>
      </c>
      <c r="AF70" s="74" t="s">
        <v>688</v>
      </c>
      <c r="AG70" s="34" t="s">
        <v>833</v>
      </c>
      <c r="AH70" s="79"/>
    </row>
    <row r="71" spans="2:35" s="112" customFormat="1" ht="89.25" customHeight="1" thickBot="1" x14ac:dyDescent="0.3">
      <c r="B71" s="387"/>
      <c r="C71" s="390"/>
      <c r="D71" s="393"/>
      <c r="E71" s="82" t="s">
        <v>678</v>
      </c>
      <c r="F71" s="163" t="s">
        <v>847</v>
      </c>
      <c r="G71" s="115" t="s">
        <v>848</v>
      </c>
      <c r="H71" s="164" t="s">
        <v>849</v>
      </c>
      <c r="I71" s="84" t="s">
        <v>682</v>
      </c>
      <c r="J71" s="84" t="s">
        <v>682</v>
      </c>
      <c r="K71" s="84" t="s">
        <v>682</v>
      </c>
      <c r="L71" s="84">
        <v>2</v>
      </c>
      <c r="M71" s="86" t="str">
        <f t="shared" si="94"/>
        <v>Medio</v>
      </c>
      <c r="N71" s="113">
        <v>3</v>
      </c>
      <c r="O71" s="86" t="str">
        <f t="shared" si="47"/>
        <v>Frecuente</v>
      </c>
      <c r="P71" s="83">
        <f>+IF(L71="",N71,(N71*L71))</f>
        <v>6</v>
      </c>
      <c r="Q71" s="83" t="str">
        <f>+IF(P71=0,"",IF(P71&lt;5,"Bajo",IF(P71&lt;9,"Medio",IF(P71&lt;21,"Alto",IF(P71&lt;41,"Muy Alto","")))))</f>
        <v>Medio</v>
      </c>
      <c r="R71" s="82">
        <v>10</v>
      </c>
      <c r="S71" s="86" t="str">
        <f>+IF(R71=0,"",IF(R71&lt;11,"Leve",IF(R71&lt;26,"Grave",IF(R71&lt;61,"Muy Grave",IF(R71&lt;101,"Muerte","")))))</f>
        <v>Leve</v>
      </c>
      <c r="T71" s="83">
        <f>+R71*P71</f>
        <v>60</v>
      </c>
      <c r="U71" s="83" t="str">
        <f>+IF(T71=0,"",IF(T71&lt;21,"IV",IF(T71&lt;121,"III",IF(T71&lt;501,"II",IF(T71&lt;4001,"I","")))))</f>
        <v>III</v>
      </c>
      <c r="V71" s="105" t="str">
        <f>+IF(U71=0,"",IF(U71="I","No Aceptable",IF(U71="II","No Aceptable  o Aceptable con control específico",IF(U71="III","Mejorable",IF(U71="IV","Aceptable","")))))</f>
        <v>Mejorable</v>
      </c>
      <c r="W71" s="115">
        <v>2</v>
      </c>
      <c r="X71" s="165" t="s">
        <v>767</v>
      </c>
      <c r="Y71" s="84" t="s">
        <v>678</v>
      </c>
      <c r="Z71" s="84" t="s">
        <v>682</v>
      </c>
      <c r="AA71" s="84" t="s">
        <v>682</v>
      </c>
      <c r="AB71" s="84" t="s">
        <v>682</v>
      </c>
      <c r="AC71" s="166" t="s">
        <v>850</v>
      </c>
      <c r="AD71" s="84" t="s">
        <v>846</v>
      </c>
      <c r="AE71" s="167" t="s">
        <v>851</v>
      </c>
      <c r="AF71" s="86" t="s">
        <v>688</v>
      </c>
      <c r="AG71" s="167" t="s">
        <v>833</v>
      </c>
      <c r="AH71" s="116"/>
    </row>
    <row r="72" spans="2:35" ht="89.25" customHeight="1" x14ac:dyDescent="0.25">
      <c r="B72" s="385" t="s">
        <v>783</v>
      </c>
      <c r="C72" s="388" t="s">
        <v>852</v>
      </c>
      <c r="D72" s="391" t="s">
        <v>853</v>
      </c>
      <c r="E72" s="117" t="s">
        <v>678</v>
      </c>
      <c r="F72" s="61" t="s">
        <v>679</v>
      </c>
      <c r="G72" s="91" t="s">
        <v>726</v>
      </c>
      <c r="H72" s="60" t="s">
        <v>681</v>
      </c>
      <c r="I72" s="117" t="s">
        <v>682</v>
      </c>
      <c r="J72" s="117" t="s">
        <v>682</v>
      </c>
      <c r="K72" s="117" t="s">
        <v>682</v>
      </c>
      <c r="L72" s="157">
        <v>2</v>
      </c>
      <c r="M72" s="62" t="str">
        <f>+IF(L72="","Bajo",IF(L72=2,"Medio",IF(L72=6,"Alto",IF(L72=10,"Muy Alto",""))))</f>
        <v>Medio</v>
      </c>
      <c r="N72" s="157">
        <v>3</v>
      </c>
      <c r="O72" s="62" t="str">
        <f t="shared" si="47"/>
        <v>Frecuente</v>
      </c>
      <c r="P72" s="92">
        <f>+IF(L72="",N72,(N72*L72))</f>
        <v>6</v>
      </c>
      <c r="Q72" s="92" t="str">
        <f>+IF(P72=0,"",IF(P72&lt;5,"Bajo",IF(P72&lt;9,"Medio",IF(P72&lt;21,"Alto",IF(P72&lt;41,"Muy Alto","")))))</f>
        <v>Medio</v>
      </c>
      <c r="R72" s="117">
        <v>10</v>
      </c>
      <c r="S72" s="62" t="str">
        <f>+IF(R72=0,"",IF(R72&lt;11,"Leve",IF(R72&lt;26,"Grave",IF(R72&lt;61,"Muy Grave",IF(R72&lt;101,"Muerte","")))))</f>
        <v>Leve</v>
      </c>
      <c r="T72" s="92">
        <f>+R72*P72</f>
        <v>60</v>
      </c>
      <c r="U72" s="92" t="str">
        <f>+IF(T72=0,"",IF(T72&lt;21,"IV",IF(T72&lt;121,"III",IF(T72&lt;501,"II",IF(T72&lt;4001,"I","")))))</f>
        <v>III</v>
      </c>
      <c r="V72" s="66" t="str">
        <f>+IF(U72=0,"",IF(U72="I","No Aceptable",IF(U72="II","No Aceptable  o Aceptable con control específico",IF(U72="III","Mejorable",IF(U72="IV","Aceptable","")))))</f>
        <v>Mejorable</v>
      </c>
      <c r="W72" s="62">
        <v>3</v>
      </c>
      <c r="X72" s="60" t="s">
        <v>683</v>
      </c>
      <c r="Y72" s="117" t="s">
        <v>678</v>
      </c>
      <c r="Z72" s="117" t="s">
        <v>682</v>
      </c>
      <c r="AA72" s="117" t="s">
        <v>682</v>
      </c>
      <c r="AB72" s="67" t="s">
        <v>684</v>
      </c>
      <c r="AC72" s="68" t="s">
        <v>727</v>
      </c>
      <c r="AD72" s="158" t="s">
        <v>686</v>
      </c>
      <c r="AE72" s="62" t="s">
        <v>687</v>
      </c>
      <c r="AF72" s="62" t="s">
        <v>688</v>
      </c>
      <c r="AG72" s="158" t="s">
        <v>836</v>
      </c>
      <c r="AH72" s="69"/>
    </row>
    <row r="73" spans="2:35" ht="89.25" customHeight="1" x14ac:dyDescent="0.25">
      <c r="B73" s="386"/>
      <c r="C73" s="389"/>
      <c r="D73" s="392"/>
      <c r="E73" s="36" t="s">
        <v>678</v>
      </c>
      <c r="F73" s="159" t="s">
        <v>854</v>
      </c>
      <c r="G73" s="1" t="s">
        <v>855</v>
      </c>
      <c r="H73" s="110" t="s">
        <v>856</v>
      </c>
      <c r="I73" s="110" t="s">
        <v>857</v>
      </c>
      <c r="J73" s="110" t="s">
        <v>682</v>
      </c>
      <c r="K73" s="110" t="s">
        <v>858</v>
      </c>
      <c r="L73" s="136">
        <v>2</v>
      </c>
      <c r="M73" s="74" t="str">
        <f t="shared" ref="M73:M77" si="101">+IF(L73="","Bajo",IF(L73=2,"Medio",IF(L73=6,"Alto",IF(L73=10,"Muy Alto",""))))</f>
        <v>Medio</v>
      </c>
      <c r="N73" s="136">
        <v>3</v>
      </c>
      <c r="O73" s="74" t="str">
        <f t="shared" si="47"/>
        <v>Frecuente</v>
      </c>
      <c r="P73" s="73">
        <f t="shared" ref="P73:P77" si="102">+IF(L73="",N73,(N73*L73))</f>
        <v>6</v>
      </c>
      <c r="Q73" s="73" t="str">
        <f t="shared" ref="Q73:Q77" si="103">+IF(P73=0,"",IF(P73&lt;5,"Bajo",IF(P73&lt;9,"Medio",IF(P73&lt;21,"Alto",IF(P73&lt;41,"Muy Alto","")))))</f>
        <v>Medio</v>
      </c>
      <c r="R73" s="36">
        <v>10</v>
      </c>
      <c r="S73" s="74" t="str">
        <f t="shared" ref="S73:S77" si="104">+IF(R73=0,"",IF(R73&lt;11,"Leve",IF(R73&lt;26,"Grave",IF(R73&lt;61,"Muy Grave",IF(R73&lt;101,"Muerte","")))))</f>
        <v>Leve</v>
      </c>
      <c r="T73" s="73">
        <f t="shared" ref="T73:T77" si="105">+R73*P73</f>
        <v>60</v>
      </c>
      <c r="U73" s="73" t="str">
        <f t="shared" ref="U73:U77" si="106">+IF(T73=0,"",IF(T73&lt;21,"IV",IF(T73&lt;121,"III",IF(T73&lt;501,"II",IF(T73&lt;4001,"I","")))))</f>
        <v>III</v>
      </c>
      <c r="V73" s="93" t="str">
        <f>+IF(U73=0,"",IF(U73="I","No Aceptable",IF(U73="II","No Aceptable  o Aceptable con control específico",IF(U73="III","Mejorable",IF(U73="IV","Aceptable","")))))</f>
        <v>Mejorable</v>
      </c>
      <c r="W73" s="74">
        <v>3</v>
      </c>
      <c r="X73" s="110" t="s">
        <v>845</v>
      </c>
      <c r="Y73" s="110" t="s">
        <v>678</v>
      </c>
      <c r="Z73" s="160" t="s">
        <v>682</v>
      </c>
      <c r="AA73" s="160" t="s">
        <v>682</v>
      </c>
      <c r="AB73" s="110" t="s">
        <v>682</v>
      </c>
      <c r="AC73" s="161" t="s">
        <v>859</v>
      </c>
      <c r="AD73" s="110" t="s">
        <v>682</v>
      </c>
      <c r="AE73" s="34" t="s">
        <v>860</v>
      </c>
      <c r="AF73" s="74" t="s">
        <v>688</v>
      </c>
      <c r="AG73" s="74" t="s">
        <v>689</v>
      </c>
      <c r="AH73" s="79"/>
    </row>
    <row r="74" spans="2:35" ht="89.25" customHeight="1" x14ac:dyDescent="0.25">
      <c r="B74" s="386"/>
      <c r="C74" s="389"/>
      <c r="D74" s="392"/>
      <c r="E74" s="36" t="s">
        <v>678</v>
      </c>
      <c r="F74" s="135" t="s">
        <v>815</v>
      </c>
      <c r="G74" s="110" t="s">
        <v>816</v>
      </c>
      <c r="H74" s="110" t="s">
        <v>817</v>
      </c>
      <c r="I74" s="110" t="s">
        <v>682</v>
      </c>
      <c r="J74" s="110" t="s">
        <v>682</v>
      </c>
      <c r="K74" s="110" t="s">
        <v>682</v>
      </c>
      <c r="L74" s="136">
        <v>2</v>
      </c>
      <c r="M74" s="74" t="str">
        <f t="shared" si="101"/>
        <v>Medio</v>
      </c>
      <c r="N74" s="136">
        <v>4</v>
      </c>
      <c r="O74" s="74" t="str">
        <f t="shared" si="47"/>
        <v>Continua</v>
      </c>
      <c r="P74" s="73">
        <f t="shared" si="102"/>
        <v>8</v>
      </c>
      <c r="Q74" s="73" t="str">
        <f t="shared" si="103"/>
        <v>Medio</v>
      </c>
      <c r="R74" s="36">
        <v>10</v>
      </c>
      <c r="S74" s="74" t="str">
        <f t="shared" si="104"/>
        <v>Leve</v>
      </c>
      <c r="T74" s="73">
        <f t="shared" si="105"/>
        <v>80</v>
      </c>
      <c r="U74" s="73" t="str">
        <f t="shared" si="106"/>
        <v>III</v>
      </c>
      <c r="V74" s="93" t="str">
        <f>+IF(U74=0,"",IF(U74="I","No Aceptable",IF(U74="II","No Aceptable  o Aceptable con control específico",IF(U74="III","Mejorable",IF(U74="IV","Aceptable","")))))</f>
        <v>Mejorable</v>
      </c>
      <c r="W74" s="74">
        <v>3</v>
      </c>
      <c r="X74" s="110" t="s">
        <v>861</v>
      </c>
      <c r="Y74" s="110" t="s">
        <v>678</v>
      </c>
      <c r="Z74" s="110" t="s">
        <v>682</v>
      </c>
      <c r="AA74" s="110" t="s">
        <v>682</v>
      </c>
      <c r="AB74" s="110" t="s">
        <v>682</v>
      </c>
      <c r="AC74" s="74" t="s">
        <v>820</v>
      </c>
      <c r="AD74" s="110" t="s">
        <v>682</v>
      </c>
      <c r="AE74" s="161" t="s">
        <v>862</v>
      </c>
      <c r="AF74" s="74" t="s">
        <v>688</v>
      </c>
      <c r="AG74" s="168" t="s">
        <v>833</v>
      </c>
      <c r="AH74" s="79"/>
    </row>
    <row r="75" spans="2:35" s="112" customFormat="1" ht="89.25" customHeight="1" x14ac:dyDescent="0.25">
      <c r="B75" s="386"/>
      <c r="C75" s="389"/>
      <c r="D75" s="392"/>
      <c r="E75" s="139" t="s">
        <v>678</v>
      </c>
      <c r="F75" s="159" t="s">
        <v>863</v>
      </c>
      <c r="G75" s="72" t="s">
        <v>864</v>
      </c>
      <c r="H75" s="72" t="s">
        <v>865</v>
      </c>
      <c r="I75" s="72" t="s">
        <v>682</v>
      </c>
      <c r="J75" s="72" t="s">
        <v>682</v>
      </c>
      <c r="K75" s="72" t="s">
        <v>682</v>
      </c>
      <c r="L75" s="72">
        <v>2</v>
      </c>
      <c r="M75" s="74" t="str">
        <f t="shared" si="101"/>
        <v>Medio</v>
      </c>
      <c r="N75" s="139">
        <v>3</v>
      </c>
      <c r="O75" s="74" t="str">
        <f t="shared" si="47"/>
        <v>Frecuente</v>
      </c>
      <c r="P75" s="73">
        <f>+IF(L75="",N75,(N75*L75))</f>
        <v>6</v>
      </c>
      <c r="Q75" s="73" t="str">
        <f>+IF(P75=0,"",IF(P75&lt;5,"Bajo",IF(P75&lt;9,"Medio",IF(P75&lt;21,"Alto",IF(P75&lt;41,"Muy Alto","")))))</f>
        <v>Medio</v>
      </c>
      <c r="R75" s="36">
        <v>10</v>
      </c>
      <c r="S75" s="74" t="str">
        <f>+IF(R75=0,"",IF(R75&lt;11,"Leve",IF(R75&lt;26,"Grave",IF(R75&lt;61,"Muy Grave",IF(R75&lt;101,"Muerte","")))))</f>
        <v>Leve</v>
      </c>
      <c r="T75" s="73">
        <f>+R75*P75</f>
        <v>60</v>
      </c>
      <c r="U75" s="73" t="str">
        <f>+IF(T75=0,"",IF(T75&lt;21,"IV",IF(T75&lt;121,"III",IF(T75&lt;501,"II",IF(T75&lt;4001,"I","")))))</f>
        <v>III</v>
      </c>
      <c r="V75" s="93" t="str">
        <f>+IF(U75=0,"",IF(U75="I","No Aceptable",IF(U75="II","No Aceptable  o Aceptable con control específico",IF(U75="III","Mejorable",IF(U75="IV","Aceptable","")))))</f>
        <v>Mejorable</v>
      </c>
      <c r="W75" s="120">
        <v>3</v>
      </c>
      <c r="X75" s="110" t="s">
        <v>866</v>
      </c>
      <c r="Y75" s="72" t="s">
        <v>678</v>
      </c>
      <c r="Z75" s="72" t="s">
        <v>682</v>
      </c>
      <c r="AA75" s="72" t="s">
        <v>682</v>
      </c>
      <c r="AB75" s="72" t="s">
        <v>867</v>
      </c>
      <c r="AC75" s="161" t="s">
        <v>868</v>
      </c>
      <c r="AD75" s="72" t="s">
        <v>869</v>
      </c>
      <c r="AE75" s="34" t="s">
        <v>842</v>
      </c>
      <c r="AF75" s="74" t="s">
        <v>688</v>
      </c>
      <c r="AG75" s="34" t="s">
        <v>833</v>
      </c>
      <c r="AH75" s="121"/>
    </row>
    <row r="76" spans="2:35" ht="89.25" customHeight="1" x14ac:dyDescent="0.25">
      <c r="B76" s="386"/>
      <c r="C76" s="389"/>
      <c r="D76" s="392"/>
      <c r="E76" s="36" t="s">
        <v>678</v>
      </c>
      <c r="F76" s="73" t="s">
        <v>718</v>
      </c>
      <c r="G76" s="1" t="s">
        <v>870</v>
      </c>
      <c r="H76" s="110" t="s">
        <v>871</v>
      </c>
      <c r="I76" s="110" t="s">
        <v>682</v>
      </c>
      <c r="J76" s="110" t="s">
        <v>682</v>
      </c>
      <c r="K76" s="110" t="s">
        <v>682</v>
      </c>
      <c r="L76" s="136">
        <v>2</v>
      </c>
      <c r="M76" s="74" t="str">
        <f t="shared" si="101"/>
        <v>Medio</v>
      </c>
      <c r="N76" s="136">
        <v>3</v>
      </c>
      <c r="O76" s="74" t="str">
        <f t="shared" si="47"/>
        <v>Frecuente</v>
      </c>
      <c r="P76" s="73">
        <f t="shared" si="102"/>
        <v>6</v>
      </c>
      <c r="Q76" s="73" t="str">
        <f t="shared" si="103"/>
        <v>Medio</v>
      </c>
      <c r="R76" s="36">
        <v>25</v>
      </c>
      <c r="S76" s="74" t="str">
        <f t="shared" si="104"/>
        <v>Grave</v>
      </c>
      <c r="T76" s="73">
        <f t="shared" si="105"/>
        <v>150</v>
      </c>
      <c r="U76" s="73" t="str">
        <f t="shared" si="106"/>
        <v>II</v>
      </c>
      <c r="V76" s="93" t="str">
        <f t="shared" ref="V76:V77" si="107">+IF(U76=0,"",IF(U76="I","No Aceptable",IF(U76="II","No Aceptable  o Aceptable con control específico",IF(U76="III","Aceptable",IF(U76="IV","Aceptable","")))))</f>
        <v>No Aceptable  o Aceptable con control específico</v>
      </c>
      <c r="W76" s="74">
        <v>3</v>
      </c>
      <c r="X76" s="110" t="s">
        <v>872</v>
      </c>
      <c r="Y76" s="110" t="s">
        <v>678</v>
      </c>
      <c r="Z76" s="160" t="s">
        <v>682</v>
      </c>
      <c r="AA76" s="110" t="s">
        <v>678</v>
      </c>
      <c r="AB76" s="110" t="s">
        <v>682</v>
      </c>
      <c r="AC76" s="1" t="s">
        <v>722</v>
      </c>
      <c r="AD76" s="110" t="s">
        <v>682</v>
      </c>
      <c r="AE76" s="34" t="s">
        <v>873</v>
      </c>
      <c r="AF76" s="74" t="s">
        <v>688</v>
      </c>
      <c r="AG76" s="34" t="s">
        <v>833</v>
      </c>
      <c r="AH76" s="79"/>
    </row>
    <row r="77" spans="2:35" ht="89.25" customHeight="1" thickBot="1" x14ac:dyDescent="0.3">
      <c r="B77" s="387"/>
      <c r="C77" s="390"/>
      <c r="D77" s="393"/>
      <c r="E77" s="82" t="s">
        <v>678</v>
      </c>
      <c r="F77" s="169" t="s">
        <v>874</v>
      </c>
      <c r="G77" s="165" t="s">
        <v>875</v>
      </c>
      <c r="H77" s="170" t="s">
        <v>762</v>
      </c>
      <c r="I77" s="165" t="s">
        <v>682</v>
      </c>
      <c r="J77" s="165" t="s">
        <v>682</v>
      </c>
      <c r="K77" s="165" t="s">
        <v>682</v>
      </c>
      <c r="L77" s="171">
        <v>2</v>
      </c>
      <c r="M77" s="172" t="str">
        <f t="shared" si="101"/>
        <v>Medio</v>
      </c>
      <c r="N77" s="171">
        <v>2</v>
      </c>
      <c r="O77" s="172" t="str">
        <f t="shared" si="47"/>
        <v>Ocasional</v>
      </c>
      <c r="P77" s="173">
        <f t="shared" si="102"/>
        <v>4</v>
      </c>
      <c r="Q77" s="173" t="str">
        <f t="shared" si="103"/>
        <v>Bajo</v>
      </c>
      <c r="R77" s="171">
        <v>10</v>
      </c>
      <c r="S77" s="172" t="str">
        <f t="shared" si="104"/>
        <v>Leve</v>
      </c>
      <c r="T77" s="173">
        <f t="shared" si="105"/>
        <v>40</v>
      </c>
      <c r="U77" s="173" t="str">
        <f t="shared" si="106"/>
        <v>III</v>
      </c>
      <c r="V77" s="88" t="str">
        <f t="shared" si="107"/>
        <v>Aceptable</v>
      </c>
      <c r="W77" s="172">
        <v>3</v>
      </c>
      <c r="X77" s="173"/>
      <c r="Y77" s="173" t="str">
        <f t="shared" ref="Y77" si="108">+IF(X77=0,"",IF(X77&lt;21,"IV",IF(X77&lt;121,"III",IF(X77&lt;501,"II",IF(X77&lt;4001,"I","")))))</f>
        <v/>
      </c>
      <c r="Z77" s="88" t="str">
        <f t="shared" ref="Z77" si="109">+IF(Y77=0,"",IF(Y77="I","No Aceptable",IF(Y77="II","No Aceptable  o Aceptable con control específico",IF(Y77="III","Aceptable",IF(Y77="IV","Aceptable","")))))</f>
        <v/>
      </c>
      <c r="AA77" s="165" t="s">
        <v>682</v>
      </c>
      <c r="AB77" s="165" t="s">
        <v>682</v>
      </c>
      <c r="AC77" s="166" t="s">
        <v>876</v>
      </c>
      <c r="AD77" s="174" t="s">
        <v>682</v>
      </c>
      <c r="AE77" s="167" t="s">
        <v>877</v>
      </c>
      <c r="AF77" s="86" t="s">
        <v>688</v>
      </c>
      <c r="AG77" s="167" t="s">
        <v>833</v>
      </c>
      <c r="AH77" s="90"/>
    </row>
    <row r="78" spans="2:35" ht="89.25" customHeight="1" x14ac:dyDescent="0.25">
      <c r="B78" s="385" t="s">
        <v>783</v>
      </c>
      <c r="C78" s="388" t="s">
        <v>878</v>
      </c>
      <c r="D78" s="391" t="s">
        <v>879</v>
      </c>
      <c r="E78" s="91" t="s">
        <v>678</v>
      </c>
      <c r="F78" s="175" t="s">
        <v>880</v>
      </c>
      <c r="G78" s="134" t="s">
        <v>881</v>
      </c>
      <c r="H78" s="91" t="s">
        <v>882</v>
      </c>
      <c r="I78" s="67" t="s">
        <v>789</v>
      </c>
      <c r="J78" s="67" t="s">
        <v>789</v>
      </c>
      <c r="K78" s="67" t="s">
        <v>789</v>
      </c>
      <c r="L78" s="117">
        <v>6</v>
      </c>
      <c r="M78" s="62" t="str">
        <f>+IF(L78="","Bajo",IF(L78=2,"Medio",IF(L78=6,"Alto",IF(L78=10,"Muy Alto",""))))</f>
        <v>Alto</v>
      </c>
      <c r="N78" s="91">
        <v>3</v>
      </c>
      <c r="O78" s="62" t="str">
        <f t="shared" si="47"/>
        <v>Frecuente</v>
      </c>
      <c r="P78" s="92">
        <f>+IF(L78="",N78,(N78*L78))</f>
        <v>18</v>
      </c>
      <c r="Q78" s="92" t="str">
        <f>+IF(P78=0,"",IF(P78&lt;5,"Bajo",IF(P78&lt;9,"Medio",IF(P78&lt;21,"Alto",IF(P78&lt;41,"Muy Alto","")))))</f>
        <v>Alto</v>
      </c>
      <c r="R78" s="91">
        <v>25</v>
      </c>
      <c r="S78" s="62" t="str">
        <f>+IF(R78=0,"",IF(R78&lt;11,"Leve",IF(R78&lt;26,"Grave",IF(R78&lt;61,"Muy Grave",IF(R78&lt;101,"Muerte","")))))</f>
        <v>Grave</v>
      </c>
      <c r="T78" s="92">
        <f>+R78*P78</f>
        <v>450</v>
      </c>
      <c r="U78" s="92" t="str">
        <f>+IF(T78=0,"",IF(T78&lt;21,"IV",IF(T78&lt;121,"III",IF(T78&lt;501,"II",IF(T78&lt;4001,"I","")))))</f>
        <v>II</v>
      </c>
      <c r="V78" s="66" t="str">
        <f>+IF(U78=0,"",IF(U78="I","No Aceptable",IF(U78="II","No Aceptable  o Aceptable con control específico",IF(U78="III","Mejorable",IF(U78="IV","Aceptable","")))))</f>
        <v>No Aceptable  o Aceptable con control específico</v>
      </c>
      <c r="W78" s="62">
        <v>1</v>
      </c>
      <c r="X78" s="91" t="s">
        <v>882</v>
      </c>
      <c r="Y78" s="91" t="s">
        <v>678</v>
      </c>
      <c r="Z78" s="176" t="s">
        <v>682</v>
      </c>
      <c r="AA78" s="176" t="s">
        <v>682</v>
      </c>
      <c r="AB78" s="177" t="s">
        <v>682</v>
      </c>
      <c r="AC78" s="67" t="s">
        <v>883</v>
      </c>
      <c r="AD78" s="67" t="s">
        <v>682</v>
      </c>
      <c r="AE78" s="62" t="s">
        <v>723</v>
      </c>
      <c r="AF78" s="62" t="s">
        <v>688</v>
      </c>
      <c r="AG78" s="62" t="s">
        <v>689</v>
      </c>
      <c r="AH78" s="69"/>
    </row>
    <row r="79" spans="2:35" ht="89.25" customHeight="1" x14ac:dyDescent="0.25">
      <c r="B79" s="386"/>
      <c r="C79" s="389"/>
      <c r="D79" s="392"/>
      <c r="E79" s="36" t="s">
        <v>678</v>
      </c>
      <c r="F79" s="73" t="s">
        <v>786</v>
      </c>
      <c r="G79" s="131" t="s">
        <v>884</v>
      </c>
      <c r="H79" s="28" t="s">
        <v>788</v>
      </c>
      <c r="I79" s="1" t="s">
        <v>789</v>
      </c>
      <c r="J79" s="1" t="s">
        <v>789</v>
      </c>
      <c r="K79" s="1" t="s">
        <v>790</v>
      </c>
      <c r="L79" s="28">
        <v>6</v>
      </c>
      <c r="M79" s="74" t="str">
        <f>+IF(L79="","Bajo",IF(L79=2,"Medio",IF(L79=6,"Alto",IF(L79=10,"Muy Alto",""))))</f>
        <v>Alto</v>
      </c>
      <c r="N79" s="28">
        <v>3</v>
      </c>
      <c r="O79" s="74" t="str">
        <f t="shared" si="47"/>
        <v>Frecuente</v>
      </c>
      <c r="P79" s="73">
        <f>+IF(L79="",N79,(N79*L79))</f>
        <v>18</v>
      </c>
      <c r="Q79" s="73" t="str">
        <f>+IF(P79=0,"",IF(P79&lt;5,"Bajo",IF(P79&lt;9,"Medio",IF(P79&lt;21,"Alto",IF(P79&lt;41,"Muy Alto","")))))</f>
        <v>Alto</v>
      </c>
      <c r="R79" s="36">
        <v>25</v>
      </c>
      <c r="S79" s="74" t="str">
        <f>+IF(R79=0,"",IF(R79&lt;11,"Leve",IF(R79&lt;26,"Grave",IF(R79&lt;61,"Muy Grave",IF(R79&lt;101,"Muerte","")))))</f>
        <v>Grave</v>
      </c>
      <c r="T79" s="73">
        <f>+R79*P79</f>
        <v>450</v>
      </c>
      <c r="U79" s="73" t="str">
        <f>+IF(T79=0,"",IF(T79&lt;21,"IV",IF(T79&lt;121,"III",IF(T79&lt;501,"II",IF(T79&lt;4001,"I","")))))</f>
        <v>II</v>
      </c>
      <c r="V79" s="93" t="str">
        <f>+IF(U79=0,"",IF(U79="I","No Aceptable",IF(U79="II","No Aceptable  o Aceptable con control específico",IF(U79="III","Mejorable",IF(U79="IV","Aceptable","")))))</f>
        <v>No Aceptable  o Aceptable con control específico</v>
      </c>
      <c r="W79" s="74">
        <v>1</v>
      </c>
      <c r="X79" s="28" t="s">
        <v>791</v>
      </c>
      <c r="Y79" s="28" t="s">
        <v>678</v>
      </c>
      <c r="Z79" s="1" t="s">
        <v>716</v>
      </c>
      <c r="AA79" s="1" t="s">
        <v>716</v>
      </c>
      <c r="AB79" s="1" t="s">
        <v>682</v>
      </c>
      <c r="AC79" s="1" t="s">
        <v>885</v>
      </c>
      <c r="AD79" s="1" t="s">
        <v>716</v>
      </c>
      <c r="AE79" s="74" t="s">
        <v>794</v>
      </c>
      <c r="AF79" s="74" t="s">
        <v>705</v>
      </c>
      <c r="AG79" s="74" t="s">
        <v>689</v>
      </c>
      <c r="AH79" s="79"/>
    </row>
    <row r="80" spans="2:35" ht="89.25" customHeight="1" x14ac:dyDescent="0.25">
      <c r="B80" s="386"/>
      <c r="C80" s="389"/>
      <c r="D80" s="392"/>
      <c r="E80" s="28" t="s">
        <v>678</v>
      </c>
      <c r="F80" s="73" t="s">
        <v>706</v>
      </c>
      <c r="G80" s="131" t="s">
        <v>886</v>
      </c>
      <c r="H80" s="28" t="s">
        <v>700</v>
      </c>
      <c r="I80" s="1" t="s">
        <v>789</v>
      </c>
      <c r="J80" s="1" t="s">
        <v>789</v>
      </c>
      <c r="K80" s="1" t="s">
        <v>789</v>
      </c>
      <c r="L80" s="36">
        <v>6</v>
      </c>
      <c r="M80" s="74" t="str">
        <f t="shared" ref="M80:M86" si="110">+IF(L80="","Bajo",IF(L80=2,"Medio",IF(L80=6,"Alto",IF(L80=10,"Muy Alto",""))))</f>
        <v>Alto</v>
      </c>
      <c r="N80" s="28">
        <v>3</v>
      </c>
      <c r="O80" s="74" t="str">
        <f t="shared" si="47"/>
        <v>Frecuente</v>
      </c>
      <c r="P80" s="73">
        <f t="shared" ref="P80:P86" si="111">+IF(L80="",N80,(N80*L80))</f>
        <v>18</v>
      </c>
      <c r="Q80" s="73" t="str">
        <f t="shared" ref="Q80:Q86" si="112">+IF(P80=0,"",IF(P80&lt;5,"Bajo",IF(P80&lt;9,"Medio",IF(P80&lt;21,"Alto",IF(P80&lt;41,"Muy Alto","")))))</f>
        <v>Alto</v>
      </c>
      <c r="R80" s="28">
        <v>25</v>
      </c>
      <c r="S80" s="74" t="str">
        <f t="shared" ref="S80:S86" si="113">+IF(R80=0,"",IF(R80&lt;11,"Leve",IF(R80&lt;26,"Grave",IF(R80&lt;61,"Muy Grave",IF(R80&lt;101,"Muerte","")))))</f>
        <v>Grave</v>
      </c>
      <c r="T80" s="73">
        <f t="shared" ref="T80:T86" si="114">+R80*P80</f>
        <v>450</v>
      </c>
      <c r="U80" s="73" t="str">
        <f t="shared" ref="U80:U86" si="115">+IF(T80=0,"",IF(T80&lt;21,"IV",IF(T80&lt;121,"III",IF(T80&lt;501,"II",IF(T80&lt;4001,"I","")))))</f>
        <v>II</v>
      </c>
      <c r="V80" s="93" t="str">
        <f t="shared" ref="V80:V86" si="116">+IF(U80=0,"",IF(U80="I","No Aceptable",IF(U80="II","No Aceptable  o Aceptable con control específico",IF(U80="III","Aceptable",IF(U80="IV","Aceptable","")))))</f>
        <v>No Aceptable  o Aceptable con control específico</v>
      </c>
      <c r="W80" s="74">
        <v>1</v>
      </c>
      <c r="X80" s="28" t="s">
        <v>700</v>
      </c>
      <c r="Y80" s="28" t="s">
        <v>678</v>
      </c>
      <c r="Z80" s="1" t="s">
        <v>716</v>
      </c>
      <c r="AA80" s="1" t="s">
        <v>716</v>
      </c>
      <c r="AB80" s="1" t="s">
        <v>887</v>
      </c>
      <c r="AC80" s="1" t="s">
        <v>703</v>
      </c>
      <c r="AD80" s="1" t="s">
        <v>682</v>
      </c>
      <c r="AE80" s="74" t="s">
        <v>888</v>
      </c>
      <c r="AF80" s="74" t="s">
        <v>688</v>
      </c>
      <c r="AG80" s="34" t="s">
        <v>833</v>
      </c>
      <c r="AH80" s="79"/>
    </row>
    <row r="81" spans="2:34" ht="89.25" customHeight="1" x14ac:dyDescent="0.25">
      <c r="B81" s="386"/>
      <c r="C81" s="389"/>
      <c r="D81" s="392"/>
      <c r="E81" s="28" t="s">
        <v>678</v>
      </c>
      <c r="F81" s="135" t="s">
        <v>815</v>
      </c>
      <c r="G81" s="131" t="s">
        <v>889</v>
      </c>
      <c r="H81" s="28" t="s">
        <v>700</v>
      </c>
      <c r="I81" s="110" t="s">
        <v>682</v>
      </c>
      <c r="J81" s="110" t="s">
        <v>682</v>
      </c>
      <c r="K81" s="110" t="s">
        <v>682</v>
      </c>
      <c r="L81" s="136">
        <v>2</v>
      </c>
      <c r="M81" s="74" t="str">
        <f t="shared" si="110"/>
        <v>Medio</v>
      </c>
      <c r="N81" s="136">
        <v>4</v>
      </c>
      <c r="O81" s="74" t="str">
        <f t="shared" si="47"/>
        <v>Continua</v>
      </c>
      <c r="P81" s="73">
        <f t="shared" si="111"/>
        <v>8</v>
      </c>
      <c r="Q81" s="73" t="str">
        <f t="shared" si="112"/>
        <v>Medio</v>
      </c>
      <c r="R81" s="36">
        <v>10</v>
      </c>
      <c r="S81" s="74" t="str">
        <f t="shared" si="113"/>
        <v>Leve</v>
      </c>
      <c r="T81" s="73">
        <f t="shared" si="114"/>
        <v>80</v>
      </c>
      <c r="U81" s="73" t="str">
        <f t="shared" si="115"/>
        <v>III</v>
      </c>
      <c r="V81" s="93" t="str">
        <f>+IF(U81=0,"",IF(U81="I","No Aceptable",IF(U81="II","No Aceptable  o Aceptable con control específico",IF(U81="III","Mejorable",IF(U81="IV","Aceptable","")))))</f>
        <v>Mejorable</v>
      </c>
      <c r="W81" s="74">
        <v>1</v>
      </c>
      <c r="X81" s="28" t="s">
        <v>700</v>
      </c>
      <c r="Y81" s="28" t="s">
        <v>678</v>
      </c>
      <c r="Z81" s="1" t="s">
        <v>716</v>
      </c>
      <c r="AA81" s="1" t="s">
        <v>796</v>
      </c>
      <c r="AB81" s="110" t="s">
        <v>682</v>
      </c>
      <c r="AC81" s="74" t="s">
        <v>820</v>
      </c>
      <c r="AD81" s="1" t="s">
        <v>682</v>
      </c>
      <c r="AE81" s="74" t="s">
        <v>888</v>
      </c>
      <c r="AF81" s="74" t="s">
        <v>688</v>
      </c>
      <c r="AG81" s="34" t="s">
        <v>833</v>
      </c>
      <c r="AH81" s="79"/>
    </row>
    <row r="82" spans="2:34" ht="89.25" customHeight="1" x14ac:dyDescent="0.25">
      <c r="B82" s="386"/>
      <c r="C82" s="389"/>
      <c r="D82" s="392"/>
      <c r="E82" s="28" t="s">
        <v>678</v>
      </c>
      <c r="F82" s="73" t="s">
        <v>890</v>
      </c>
      <c r="G82" s="131" t="s">
        <v>891</v>
      </c>
      <c r="H82" s="28" t="s">
        <v>802</v>
      </c>
      <c r="I82" s="1" t="s">
        <v>789</v>
      </c>
      <c r="J82" s="1" t="s">
        <v>789</v>
      </c>
      <c r="K82" s="1" t="s">
        <v>789</v>
      </c>
      <c r="L82" s="28">
        <v>6</v>
      </c>
      <c r="M82" s="74" t="str">
        <f t="shared" si="110"/>
        <v>Alto</v>
      </c>
      <c r="N82" s="28">
        <v>3</v>
      </c>
      <c r="O82" s="74" t="str">
        <f t="shared" si="47"/>
        <v>Frecuente</v>
      </c>
      <c r="P82" s="73">
        <f t="shared" si="111"/>
        <v>18</v>
      </c>
      <c r="Q82" s="73" t="str">
        <f t="shared" si="112"/>
        <v>Alto</v>
      </c>
      <c r="R82" s="28">
        <v>25</v>
      </c>
      <c r="S82" s="74" t="str">
        <f t="shared" si="113"/>
        <v>Grave</v>
      </c>
      <c r="T82" s="73">
        <f t="shared" si="114"/>
        <v>450</v>
      </c>
      <c r="U82" s="73" t="str">
        <f t="shared" si="115"/>
        <v>II</v>
      </c>
      <c r="V82" s="93" t="str">
        <f t="shared" si="116"/>
        <v>No Aceptable  o Aceptable con control específico</v>
      </c>
      <c r="W82" s="74">
        <v>1</v>
      </c>
      <c r="X82" s="28" t="s">
        <v>892</v>
      </c>
      <c r="Y82" s="28" t="s">
        <v>678</v>
      </c>
      <c r="Z82" s="1" t="s">
        <v>716</v>
      </c>
      <c r="AA82" s="1" t="s">
        <v>716</v>
      </c>
      <c r="AB82" s="1" t="s">
        <v>716</v>
      </c>
      <c r="AC82" s="1" t="s">
        <v>893</v>
      </c>
      <c r="AD82" s="1" t="s">
        <v>682</v>
      </c>
      <c r="AE82" s="74" t="s">
        <v>894</v>
      </c>
      <c r="AF82" s="74" t="s">
        <v>688</v>
      </c>
      <c r="AG82" s="34" t="s">
        <v>833</v>
      </c>
      <c r="AH82" s="79"/>
    </row>
    <row r="83" spans="2:34" ht="89.25" customHeight="1" x14ac:dyDescent="0.25">
      <c r="B83" s="386"/>
      <c r="C83" s="389"/>
      <c r="D83" s="392"/>
      <c r="E83" s="28" t="s">
        <v>678</v>
      </c>
      <c r="F83" s="73" t="s">
        <v>895</v>
      </c>
      <c r="G83" s="131" t="s">
        <v>896</v>
      </c>
      <c r="H83" s="28" t="s">
        <v>802</v>
      </c>
      <c r="I83" s="1" t="s">
        <v>789</v>
      </c>
      <c r="J83" s="1" t="s">
        <v>789</v>
      </c>
      <c r="K83" s="1" t="s">
        <v>789</v>
      </c>
      <c r="L83" s="28">
        <v>6</v>
      </c>
      <c r="M83" s="74" t="str">
        <f t="shared" si="110"/>
        <v>Alto</v>
      </c>
      <c r="N83" s="28">
        <v>3</v>
      </c>
      <c r="O83" s="74" t="str">
        <f t="shared" si="47"/>
        <v>Frecuente</v>
      </c>
      <c r="P83" s="73">
        <f t="shared" si="111"/>
        <v>18</v>
      </c>
      <c r="Q83" s="73" t="str">
        <f t="shared" si="112"/>
        <v>Alto</v>
      </c>
      <c r="R83" s="28">
        <v>25</v>
      </c>
      <c r="S83" s="74" t="str">
        <f t="shared" si="113"/>
        <v>Grave</v>
      </c>
      <c r="T83" s="73">
        <f t="shared" si="114"/>
        <v>450</v>
      </c>
      <c r="U83" s="73" t="str">
        <f t="shared" si="115"/>
        <v>II</v>
      </c>
      <c r="V83" s="93" t="str">
        <f t="shared" si="116"/>
        <v>No Aceptable  o Aceptable con control específico</v>
      </c>
      <c r="W83" s="74">
        <v>1</v>
      </c>
      <c r="X83" s="28" t="s">
        <v>892</v>
      </c>
      <c r="Y83" s="28" t="s">
        <v>678</v>
      </c>
      <c r="Z83" s="1" t="s">
        <v>716</v>
      </c>
      <c r="AA83" s="1" t="s">
        <v>716</v>
      </c>
      <c r="AB83" s="1" t="s">
        <v>897</v>
      </c>
      <c r="AC83" s="1" t="s">
        <v>898</v>
      </c>
      <c r="AD83" s="1" t="s">
        <v>682</v>
      </c>
      <c r="AE83" s="74" t="s">
        <v>888</v>
      </c>
      <c r="AF83" s="28" t="s">
        <v>899</v>
      </c>
      <c r="AG83" s="34" t="s">
        <v>833</v>
      </c>
      <c r="AH83" s="79"/>
    </row>
    <row r="84" spans="2:34" ht="89.25" customHeight="1" x14ac:dyDescent="0.25">
      <c r="B84" s="386"/>
      <c r="C84" s="389"/>
      <c r="D84" s="392"/>
      <c r="E84" s="28" t="s">
        <v>678</v>
      </c>
      <c r="F84" s="159" t="s">
        <v>863</v>
      </c>
      <c r="G84" s="131" t="s">
        <v>900</v>
      </c>
      <c r="H84" s="28" t="s">
        <v>901</v>
      </c>
      <c r="I84" s="1" t="s">
        <v>789</v>
      </c>
      <c r="J84" s="1" t="s">
        <v>789</v>
      </c>
      <c r="K84" s="1" t="s">
        <v>790</v>
      </c>
      <c r="L84" s="36">
        <v>2</v>
      </c>
      <c r="M84" s="74" t="str">
        <f t="shared" si="110"/>
        <v>Medio</v>
      </c>
      <c r="N84" s="28">
        <v>4</v>
      </c>
      <c r="O84" s="74" t="str">
        <f t="shared" si="47"/>
        <v>Continua</v>
      </c>
      <c r="P84" s="73">
        <f t="shared" si="111"/>
        <v>8</v>
      </c>
      <c r="Q84" s="73" t="str">
        <f t="shared" si="112"/>
        <v>Medio</v>
      </c>
      <c r="R84" s="28">
        <v>25</v>
      </c>
      <c r="S84" s="74" t="str">
        <f t="shared" si="113"/>
        <v>Grave</v>
      </c>
      <c r="T84" s="73">
        <f t="shared" si="114"/>
        <v>200</v>
      </c>
      <c r="U84" s="73" t="str">
        <f t="shared" si="115"/>
        <v>II</v>
      </c>
      <c r="V84" s="93" t="str">
        <f t="shared" si="116"/>
        <v>No Aceptable  o Aceptable con control específico</v>
      </c>
      <c r="W84" s="74">
        <v>1</v>
      </c>
      <c r="X84" s="28" t="s">
        <v>902</v>
      </c>
      <c r="Y84" s="28" t="s">
        <v>678</v>
      </c>
      <c r="Z84" s="72" t="s">
        <v>682</v>
      </c>
      <c r="AA84" s="72" t="s">
        <v>682</v>
      </c>
      <c r="AB84" s="72" t="s">
        <v>682</v>
      </c>
      <c r="AC84" s="1" t="s">
        <v>903</v>
      </c>
      <c r="AD84" s="1" t="s">
        <v>682</v>
      </c>
      <c r="AE84" s="74" t="s">
        <v>904</v>
      </c>
      <c r="AF84" s="74" t="s">
        <v>688</v>
      </c>
      <c r="AG84" s="34" t="s">
        <v>833</v>
      </c>
      <c r="AH84" s="79"/>
    </row>
    <row r="85" spans="2:34" ht="89.25" customHeight="1" x14ac:dyDescent="0.25">
      <c r="B85" s="386"/>
      <c r="C85" s="389"/>
      <c r="D85" s="392"/>
      <c r="E85" s="28" t="s">
        <v>678</v>
      </c>
      <c r="F85" s="73" t="s">
        <v>713</v>
      </c>
      <c r="G85" s="131" t="s">
        <v>905</v>
      </c>
      <c r="H85" s="28" t="s">
        <v>906</v>
      </c>
      <c r="I85" s="1" t="s">
        <v>789</v>
      </c>
      <c r="J85" s="1" t="s">
        <v>789</v>
      </c>
      <c r="K85" s="1" t="s">
        <v>789</v>
      </c>
      <c r="L85" s="36">
        <v>6</v>
      </c>
      <c r="M85" s="74" t="str">
        <f t="shared" si="110"/>
        <v>Alto</v>
      </c>
      <c r="N85" s="28">
        <v>3</v>
      </c>
      <c r="O85" s="74" t="str">
        <f t="shared" si="47"/>
        <v>Frecuente</v>
      </c>
      <c r="P85" s="73">
        <f t="shared" si="111"/>
        <v>18</v>
      </c>
      <c r="Q85" s="73" t="str">
        <f t="shared" si="112"/>
        <v>Alto</v>
      </c>
      <c r="R85" s="28">
        <v>25</v>
      </c>
      <c r="S85" s="74" t="str">
        <f t="shared" si="113"/>
        <v>Grave</v>
      </c>
      <c r="T85" s="73">
        <f t="shared" si="114"/>
        <v>450</v>
      </c>
      <c r="U85" s="73" t="str">
        <f t="shared" si="115"/>
        <v>II</v>
      </c>
      <c r="V85" s="93" t="str">
        <f t="shared" si="116"/>
        <v>No Aceptable  o Aceptable con control específico</v>
      </c>
      <c r="W85" s="74">
        <v>1</v>
      </c>
      <c r="X85" s="28" t="s">
        <v>907</v>
      </c>
      <c r="Y85" s="28" t="s">
        <v>678</v>
      </c>
      <c r="Z85" s="1" t="s">
        <v>716</v>
      </c>
      <c r="AA85" s="1" t="s">
        <v>796</v>
      </c>
      <c r="AB85" s="72" t="s">
        <v>682</v>
      </c>
      <c r="AC85" s="1" t="s">
        <v>800</v>
      </c>
      <c r="AD85" s="1" t="s">
        <v>682</v>
      </c>
      <c r="AE85" s="74" t="s">
        <v>760</v>
      </c>
      <c r="AF85" s="74" t="s">
        <v>688</v>
      </c>
      <c r="AG85" s="34" t="s">
        <v>833</v>
      </c>
      <c r="AH85" s="79"/>
    </row>
    <row r="86" spans="2:34" ht="89.25" customHeight="1" thickBot="1" x14ac:dyDescent="0.3">
      <c r="B86" s="387"/>
      <c r="C86" s="390"/>
      <c r="D86" s="393"/>
      <c r="E86" s="87" t="s">
        <v>678</v>
      </c>
      <c r="F86" s="151" t="s">
        <v>908</v>
      </c>
      <c r="G86" s="178" t="s">
        <v>909</v>
      </c>
      <c r="H86" s="87" t="s">
        <v>906</v>
      </c>
      <c r="I86" s="89" t="s">
        <v>789</v>
      </c>
      <c r="J86" s="89" t="s">
        <v>789</v>
      </c>
      <c r="K86" s="89" t="s">
        <v>789</v>
      </c>
      <c r="L86" s="82">
        <v>6</v>
      </c>
      <c r="M86" s="86" t="str">
        <f t="shared" si="110"/>
        <v>Alto</v>
      </c>
      <c r="N86" s="87">
        <v>3</v>
      </c>
      <c r="O86" s="86" t="str">
        <f t="shared" si="47"/>
        <v>Frecuente</v>
      </c>
      <c r="P86" s="83">
        <f t="shared" si="111"/>
        <v>18</v>
      </c>
      <c r="Q86" s="83" t="str">
        <f t="shared" si="112"/>
        <v>Alto</v>
      </c>
      <c r="R86" s="87">
        <v>25</v>
      </c>
      <c r="S86" s="86" t="str">
        <f t="shared" si="113"/>
        <v>Grave</v>
      </c>
      <c r="T86" s="83">
        <f t="shared" si="114"/>
        <v>450</v>
      </c>
      <c r="U86" s="83" t="str">
        <f t="shared" si="115"/>
        <v>II</v>
      </c>
      <c r="V86" s="105" t="str">
        <f t="shared" si="116"/>
        <v>No Aceptable  o Aceptable con control específico</v>
      </c>
      <c r="W86" s="86">
        <v>1</v>
      </c>
      <c r="X86" s="87" t="s">
        <v>907</v>
      </c>
      <c r="Y86" s="87" t="s">
        <v>678</v>
      </c>
      <c r="Z86" s="89" t="s">
        <v>716</v>
      </c>
      <c r="AA86" s="89" t="s">
        <v>796</v>
      </c>
      <c r="AB86" s="72" t="s">
        <v>682</v>
      </c>
      <c r="AC86" s="89" t="s">
        <v>910</v>
      </c>
      <c r="AD86" s="89" t="s">
        <v>682</v>
      </c>
      <c r="AE86" s="86" t="s">
        <v>760</v>
      </c>
      <c r="AF86" s="86" t="s">
        <v>688</v>
      </c>
      <c r="AG86" s="167" t="s">
        <v>833</v>
      </c>
      <c r="AH86" s="90"/>
    </row>
    <row r="87" spans="2:34" ht="89.25" customHeight="1" x14ac:dyDescent="0.25">
      <c r="B87" s="418" t="s">
        <v>911</v>
      </c>
      <c r="C87" s="419" t="s">
        <v>912</v>
      </c>
      <c r="D87" s="420" t="s">
        <v>913</v>
      </c>
      <c r="E87" s="179" t="s">
        <v>678</v>
      </c>
      <c r="F87" s="180" t="s">
        <v>679</v>
      </c>
      <c r="G87" s="179" t="s">
        <v>726</v>
      </c>
      <c r="H87" s="179" t="s">
        <v>681</v>
      </c>
      <c r="I87" s="128" t="s">
        <v>682</v>
      </c>
      <c r="J87" s="128" t="s">
        <v>682</v>
      </c>
      <c r="K87" s="128" t="s">
        <v>682</v>
      </c>
      <c r="L87" s="126">
        <v>2</v>
      </c>
      <c r="M87" s="128" t="str">
        <f>+IF(L87="","Bajo",IF(L87=2,"Medio",IF(L87=6,"Alto",IF(L87=10,"Muy Alto",""))))</f>
        <v>Medio</v>
      </c>
      <c r="N87" s="126">
        <v>2</v>
      </c>
      <c r="O87" s="128" t="str">
        <f t="shared" si="47"/>
        <v>Ocasional</v>
      </c>
      <c r="P87" s="124">
        <f>+IF(L87="",N87,(N87*L87))</f>
        <v>4</v>
      </c>
      <c r="Q87" s="124" t="str">
        <f>+IF(P87=0,"",IF(P87&lt;5,"Bajo",IF(P87&lt;9,"Medio",IF(P87&lt;21,"Alto",IF(P87&lt;41,"Muy Alto","")))))</f>
        <v>Bajo</v>
      </c>
      <c r="R87" s="126">
        <v>25</v>
      </c>
      <c r="S87" s="128" t="str">
        <f>+IF(R87=0,"",IF(R87&lt;11,"Leve",IF(R87&lt;26,"Grave",IF(R87&lt;61,"Muy Grave",IF(R87&lt;101,"Muerte","")))))</f>
        <v>Grave</v>
      </c>
      <c r="T87" s="124">
        <f>+R87*P87</f>
        <v>100</v>
      </c>
      <c r="U87" s="124" t="str">
        <f>+IF(T87=0,"",IF(T87&lt;21,"IV",IF(T87&lt;121,"III",IF(T87&lt;501,"II",IF(T87&lt;4001,"I","")))))</f>
        <v>III</v>
      </c>
      <c r="V87" s="129" t="str">
        <f>+IF(U87=0,"",IF(U87="I","No Aceptable",IF(U87="II","No Aceptable  o Aceptable con control específico",IF(U87="III","Mejorable",IF(U87="IV","Aceptable","")))))</f>
        <v>Mejorable</v>
      </c>
      <c r="W87" s="128">
        <v>44</v>
      </c>
      <c r="X87" s="179" t="s">
        <v>845</v>
      </c>
      <c r="Y87" s="128" t="s">
        <v>678</v>
      </c>
      <c r="Z87" s="128" t="s">
        <v>682</v>
      </c>
      <c r="AA87" s="128" t="s">
        <v>682</v>
      </c>
      <c r="AB87" s="127" t="s">
        <v>684</v>
      </c>
      <c r="AC87" s="181" t="s">
        <v>727</v>
      </c>
      <c r="AD87" s="181" t="s">
        <v>686</v>
      </c>
      <c r="AE87" s="128" t="s">
        <v>687</v>
      </c>
      <c r="AF87" s="128" t="s">
        <v>688</v>
      </c>
      <c r="AG87" s="128" t="s">
        <v>689</v>
      </c>
      <c r="AH87" s="130"/>
    </row>
    <row r="88" spans="2:34" ht="156.75" x14ac:dyDescent="0.25">
      <c r="B88" s="386"/>
      <c r="C88" s="389"/>
      <c r="D88" s="392"/>
      <c r="E88" s="72" t="s">
        <v>678</v>
      </c>
      <c r="F88" s="73" t="s">
        <v>691</v>
      </c>
      <c r="G88" s="72" t="s">
        <v>914</v>
      </c>
      <c r="H88" s="72" t="s">
        <v>915</v>
      </c>
      <c r="I88" s="74" t="s">
        <v>682</v>
      </c>
      <c r="J88" s="74" t="s">
        <v>682</v>
      </c>
      <c r="K88" s="74" t="s">
        <v>682</v>
      </c>
      <c r="L88" s="28">
        <v>6</v>
      </c>
      <c r="M88" s="74" t="str">
        <f t="shared" ref="M88" si="117">+IF(L88="","Bajo",IF(L88=2,"Medio",IF(L88=6,"Alto",IF(L88=10,"Muy Alto",""))))</f>
        <v>Alto</v>
      </c>
      <c r="N88" s="28">
        <v>3</v>
      </c>
      <c r="O88" s="74" t="str">
        <f>+IF(N88=0,"",IF(N88=1,"Esporádica",IF(N88=2,"Ocasional",IF(N88=3,"Frecuente",IF(N88=4,"Continua","")))))</f>
        <v>Frecuente</v>
      </c>
      <c r="P88" s="73">
        <f t="shared" ref="P88" si="118">+IF(L88="",N88,(N88*L88))</f>
        <v>18</v>
      </c>
      <c r="Q88" s="73" t="str">
        <f t="shared" ref="Q88" si="119">+IF(P88=0,"",IF(P88&lt;5,"Bajo",IF(P88&lt;9,"Medio",IF(P88&lt;21,"Alto",IF(P88&lt;41,"Muy Alto","")))))</f>
        <v>Alto</v>
      </c>
      <c r="R88" s="39">
        <v>10</v>
      </c>
      <c r="S88" s="75" t="str">
        <f>+IF(R88=0,"",IF(R88&lt;11,"Leve",IF(R88&lt;26,"Grave",IF(R88&lt;61,"Muy Grave",IF(R88&lt;101,"Muerte","")))))</f>
        <v>Leve</v>
      </c>
      <c r="T88" s="73">
        <f t="shared" ref="T88" si="120">+R88*P88</f>
        <v>180</v>
      </c>
      <c r="U88" s="73" t="str">
        <f t="shared" ref="U88" si="121">+IF(T88=0,"",IF(T88&lt;21,"IV",IF(T88&lt;121,"III",IF(T88&lt;501,"II",IF(T88&lt;4001,"I","")))))</f>
        <v>II</v>
      </c>
      <c r="V88" s="93" t="str">
        <f t="shared" ref="V88" si="122">+IF(U88=0,"",IF(U88="I","No Aceptable",IF(U88="II","No Aceptable  o Aceptable con control específico",IF(U88="III","Aceptable",IF(U88="IV","Aceptable","")))))</f>
        <v>No Aceptable  o Aceptable con control específico</v>
      </c>
      <c r="W88" s="128">
        <v>44</v>
      </c>
      <c r="X88" s="72" t="s">
        <v>694</v>
      </c>
      <c r="Y88" s="74" t="s">
        <v>678</v>
      </c>
      <c r="Z88" s="74" t="s">
        <v>682</v>
      </c>
      <c r="AA88" s="74" t="s">
        <v>682</v>
      </c>
      <c r="AB88" s="1" t="s">
        <v>695</v>
      </c>
      <c r="AC88" s="78" t="s">
        <v>696</v>
      </c>
      <c r="AD88" s="72" t="s">
        <v>682</v>
      </c>
      <c r="AE88" s="74" t="s">
        <v>746</v>
      </c>
      <c r="AF88" s="74" t="s">
        <v>688</v>
      </c>
      <c r="AG88" s="74" t="s">
        <v>689</v>
      </c>
      <c r="AH88" s="79"/>
    </row>
    <row r="89" spans="2:34" ht="89.25" customHeight="1" x14ac:dyDescent="0.25">
      <c r="B89" s="386"/>
      <c r="C89" s="389"/>
      <c r="D89" s="392"/>
      <c r="E89" s="28" t="s">
        <v>678</v>
      </c>
      <c r="F89" s="73" t="s">
        <v>698</v>
      </c>
      <c r="G89" s="131" t="s">
        <v>699</v>
      </c>
      <c r="H89" s="28" t="s">
        <v>700</v>
      </c>
      <c r="I89" s="74" t="s">
        <v>682</v>
      </c>
      <c r="J89" s="74" t="s">
        <v>682</v>
      </c>
      <c r="K89" s="74" t="s">
        <v>682</v>
      </c>
      <c r="L89" s="28">
        <v>6</v>
      </c>
      <c r="M89" s="74" t="str">
        <f>+IF(L89="","Bajo",IF(L89=2,"Medio",IF(L89=6,"Alto",IF(L89=10,"Muy Alto",""))))</f>
        <v>Alto</v>
      </c>
      <c r="N89" s="28">
        <v>3</v>
      </c>
      <c r="O89" s="74" t="str">
        <f t="shared" ref="O89:O96" si="123">+IF(N89=0,"",IF(N89=1,"Esporádica",IF(N89=2,"Ocasional",IF(N89=3,"Frecuente",IF(N89=4,"Continua","")))))</f>
        <v>Frecuente</v>
      </c>
      <c r="P89" s="73">
        <f>+IF(L89="",N89,(N89*L89))</f>
        <v>18</v>
      </c>
      <c r="Q89" s="73" t="str">
        <f>+IF(P89=0,"",IF(P89&lt;5,"Bajo",IF(P89&lt;9,"Medio",IF(P89&lt;21,"Alto",IF(P89&lt;41,"Muy Alto","")))))</f>
        <v>Alto</v>
      </c>
      <c r="R89" s="28">
        <v>25</v>
      </c>
      <c r="S89" s="74" t="str">
        <f>+IF(R89=0,"",IF(R89&lt;11,"Leve",IF(R89&lt;26,"Grave",IF(R89&lt;61,"Muy Grave",IF(R89&lt;101,"Muerte","")))))</f>
        <v>Grave</v>
      </c>
      <c r="T89" s="73">
        <f>+R89*P89</f>
        <v>450</v>
      </c>
      <c r="U89" s="73" t="str">
        <f>+IF(T89=0,"",IF(T89&lt;21,"IV",IF(T89&lt;121,"III",IF(T89&lt;501,"II",IF(T89&lt;4001,"I","")))))</f>
        <v>II</v>
      </c>
      <c r="V89" s="93" t="str">
        <f>+IF(U89=0,"",IF(U89="I","No Aceptable",IF(U89="II","No Aceptable  o Aceptable con control específico",IF(U89="III","Mejorable",IF(U89="IV","Aceptable","")))))</f>
        <v>No Aceptable  o Aceptable con control específico</v>
      </c>
      <c r="W89" s="128">
        <v>44</v>
      </c>
      <c r="X89" s="28" t="s">
        <v>700</v>
      </c>
      <c r="Y89" s="74" t="s">
        <v>678</v>
      </c>
      <c r="Z89" s="74" t="s">
        <v>682</v>
      </c>
      <c r="AA89" s="74" t="s">
        <v>682</v>
      </c>
      <c r="AB89" s="1" t="s">
        <v>708</v>
      </c>
      <c r="AC89" s="1" t="s">
        <v>703</v>
      </c>
      <c r="AD89" s="74" t="s">
        <v>682</v>
      </c>
      <c r="AE89" s="74" t="s">
        <v>704</v>
      </c>
      <c r="AF89" s="74" t="s">
        <v>705</v>
      </c>
      <c r="AG89" s="74" t="s">
        <v>689</v>
      </c>
      <c r="AH89" s="79"/>
    </row>
    <row r="90" spans="2:34" ht="89.25" customHeight="1" x14ac:dyDescent="0.25">
      <c r="B90" s="386"/>
      <c r="C90" s="389"/>
      <c r="D90" s="392"/>
      <c r="E90" s="28" t="s">
        <v>678</v>
      </c>
      <c r="F90" s="73" t="s">
        <v>706</v>
      </c>
      <c r="G90" s="131" t="s">
        <v>729</v>
      </c>
      <c r="H90" s="28" t="s">
        <v>700</v>
      </c>
      <c r="I90" s="74" t="s">
        <v>682</v>
      </c>
      <c r="J90" s="74" t="s">
        <v>682</v>
      </c>
      <c r="K90" s="74" t="s">
        <v>682</v>
      </c>
      <c r="L90" s="28">
        <v>6</v>
      </c>
      <c r="M90" s="74" t="str">
        <f>+IF(L90="","Bajo",IF(L90=2,"Medio",IF(L90=6,"Alto",IF(L90=10,"Muy Alto",""))))</f>
        <v>Alto</v>
      </c>
      <c r="N90" s="28">
        <v>3</v>
      </c>
      <c r="O90" s="74" t="str">
        <f t="shared" si="123"/>
        <v>Frecuente</v>
      </c>
      <c r="P90" s="73">
        <f t="shared" ref="P90:P94" si="124">+IF(L90="",N90,(N90*L90))</f>
        <v>18</v>
      </c>
      <c r="Q90" s="73" t="str">
        <f t="shared" ref="Q90:Q94" si="125">+IF(P90=0,"",IF(P90&lt;5,"Bajo",IF(P90&lt;9,"Medio",IF(P90&lt;21,"Alto",IF(P90&lt;41,"Muy Alto","")))))</f>
        <v>Alto</v>
      </c>
      <c r="R90" s="28">
        <v>25</v>
      </c>
      <c r="S90" s="74" t="str">
        <f t="shared" ref="S90:S91" si="126">+IF(R90=0,"",IF(R90&lt;11,"Leve",IF(R90&lt;26,"Grave",IF(R90&lt;61,"Muy Grave",IF(R90&lt;101,"Muerte","")))))</f>
        <v>Grave</v>
      </c>
      <c r="T90" s="73">
        <f t="shared" ref="T90:T94" si="127">+R90*P90</f>
        <v>450</v>
      </c>
      <c r="U90" s="73" t="str">
        <f t="shared" ref="U90:U95" si="128">+IF(T90=0,"",IF(T90&lt;21,"IV",IF(T90&lt;121,"III",IF(T90&lt;501,"II",IF(T90&lt;4001,"I","")))))</f>
        <v>II</v>
      </c>
      <c r="V90" s="93" t="str">
        <f t="shared" ref="V90" si="129">+IF(U90=0,"",IF(U90="I","No Aceptable",IF(U90="II","No Aceptable  o Aceptable con control específico",IF(U90="III","Aceptable",IF(U90="IV","Aceptable","")))))</f>
        <v>No Aceptable  o Aceptable con control específico</v>
      </c>
      <c r="W90" s="128">
        <v>44</v>
      </c>
      <c r="X90" s="28" t="s">
        <v>700</v>
      </c>
      <c r="Y90" s="74" t="s">
        <v>678</v>
      </c>
      <c r="Z90" s="74" t="s">
        <v>682</v>
      </c>
      <c r="AA90" s="74" t="s">
        <v>682</v>
      </c>
      <c r="AB90" s="1" t="s">
        <v>708</v>
      </c>
      <c r="AC90" s="1" t="s">
        <v>703</v>
      </c>
      <c r="AD90" s="74" t="s">
        <v>682</v>
      </c>
      <c r="AE90" s="74" t="s">
        <v>704</v>
      </c>
      <c r="AF90" s="74" t="s">
        <v>705</v>
      </c>
      <c r="AG90" s="74" t="s">
        <v>689</v>
      </c>
      <c r="AH90" s="79"/>
    </row>
    <row r="91" spans="2:34" ht="89.25" customHeight="1" x14ac:dyDescent="0.25">
      <c r="B91" s="386"/>
      <c r="C91" s="389"/>
      <c r="D91" s="392"/>
      <c r="E91" s="28" t="s">
        <v>678</v>
      </c>
      <c r="F91" s="73" t="s">
        <v>706</v>
      </c>
      <c r="G91" s="1" t="s">
        <v>730</v>
      </c>
      <c r="H91" s="28" t="s">
        <v>700</v>
      </c>
      <c r="I91" s="74" t="s">
        <v>682</v>
      </c>
      <c r="J91" s="74" t="s">
        <v>682</v>
      </c>
      <c r="K91" s="74" t="s">
        <v>682</v>
      </c>
      <c r="L91" s="28">
        <v>2</v>
      </c>
      <c r="M91" s="74" t="str">
        <f t="shared" ref="M91:M94" si="130">+IF(L91="","Bajo",IF(L91=2,"Medio",IF(L91=6,"Alto",IF(L91=10,"Muy Alto",""))))</f>
        <v>Medio</v>
      </c>
      <c r="N91" s="28">
        <v>3</v>
      </c>
      <c r="O91" s="74" t="str">
        <f t="shared" si="123"/>
        <v>Frecuente</v>
      </c>
      <c r="P91" s="73">
        <f t="shared" si="124"/>
        <v>6</v>
      </c>
      <c r="Q91" s="73" t="str">
        <f t="shared" si="125"/>
        <v>Medio</v>
      </c>
      <c r="R91" s="28">
        <v>25</v>
      </c>
      <c r="S91" s="74" t="str">
        <f t="shared" si="126"/>
        <v>Grave</v>
      </c>
      <c r="T91" s="73">
        <f t="shared" si="127"/>
        <v>150</v>
      </c>
      <c r="U91" s="73" t="str">
        <f t="shared" si="128"/>
        <v>II</v>
      </c>
      <c r="V91" s="93" t="str">
        <f>+IF(U91=0,"",IF(U91="I","No Aceptable",IF(U91="II","No Aceptable  o Aceptable con control específico",IF(U91="III","Mejorable",IF(U91="IV","Aceptable","")))))</f>
        <v>No Aceptable  o Aceptable con control específico</v>
      </c>
      <c r="W91" s="128">
        <v>44</v>
      </c>
      <c r="X91" s="28" t="s">
        <v>700</v>
      </c>
      <c r="Y91" s="74" t="s">
        <v>678</v>
      </c>
      <c r="Z91" s="74" t="s">
        <v>682</v>
      </c>
      <c r="AA91" s="74" t="s">
        <v>682</v>
      </c>
      <c r="AB91" s="1" t="s">
        <v>711</v>
      </c>
      <c r="AC91" s="1" t="s">
        <v>703</v>
      </c>
      <c r="AD91" s="74" t="s">
        <v>682</v>
      </c>
      <c r="AE91" s="74" t="s">
        <v>704</v>
      </c>
      <c r="AF91" s="74" t="s">
        <v>688</v>
      </c>
      <c r="AG91" s="74" t="s">
        <v>689</v>
      </c>
      <c r="AH91" s="79"/>
    </row>
    <row r="92" spans="2:34" ht="89.25" customHeight="1" x14ac:dyDescent="0.25">
      <c r="B92" s="386"/>
      <c r="C92" s="389"/>
      <c r="D92" s="392"/>
      <c r="E92" s="28" t="s">
        <v>678</v>
      </c>
      <c r="F92" s="73" t="s">
        <v>713</v>
      </c>
      <c r="G92" s="1" t="s">
        <v>714</v>
      </c>
      <c r="H92" s="28" t="s">
        <v>715</v>
      </c>
      <c r="I92" s="74" t="s">
        <v>682</v>
      </c>
      <c r="J92" s="74" t="s">
        <v>682</v>
      </c>
      <c r="K92" s="74" t="s">
        <v>682</v>
      </c>
      <c r="L92" s="28">
        <v>2</v>
      </c>
      <c r="M92" s="74" t="str">
        <f t="shared" si="130"/>
        <v>Medio</v>
      </c>
      <c r="N92" s="28">
        <v>2</v>
      </c>
      <c r="O92" s="74" t="str">
        <f t="shared" si="123"/>
        <v>Ocasional</v>
      </c>
      <c r="P92" s="73">
        <f t="shared" si="124"/>
        <v>4</v>
      </c>
      <c r="Q92" s="73" t="str">
        <f t="shared" si="125"/>
        <v>Bajo</v>
      </c>
      <c r="R92" s="28">
        <v>25</v>
      </c>
      <c r="S92" s="74" t="str">
        <f>+IF(R92=0,"",IF(R92&lt;11,"Leve",IF(R92&lt;26,"Grave",IF(R92&lt;61,"Muy Grave",IF(R92&lt;101,"Muerte","")))))</f>
        <v>Grave</v>
      </c>
      <c r="T92" s="73">
        <f t="shared" si="127"/>
        <v>100</v>
      </c>
      <c r="U92" s="73" t="str">
        <f t="shared" si="128"/>
        <v>III</v>
      </c>
      <c r="V92" s="93" t="str">
        <f>+IF(U92=0,"",IF(U92="I","No Aceptable",IF(U92="II","No Aceptable  o Aceptable con control específico",IF(U92="III","Mejorable",IF(U92="IV","Aceptable","")))))</f>
        <v>Mejorable</v>
      </c>
      <c r="W92" s="128">
        <v>44</v>
      </c>
      <c r="X92" s="28" t="s">
        <v>715</v>
      </c>
      <c r="Y92" s="74" t="s">
        <v>678</v>
      </c>
      <c r="Z92" s="74" t="s">
        <v>682</v>
      </c>
      <c r="AA92" s="74" t="s">
        <v>682</v>
      </c>
      <c r="AB92" s="1" t="s">
        <v>682</v>
      </c>
      <c r="AC92" s="1" t="s">
        <v>759</v>
      </c>
      <c r="AD92" s="74" t="s">
        <v>682</v>
      </c>
      <c r="AE92" s="74" t="s">
        <v>760</v>
      </c>
      <c r="AF92" s="74" t="s">
        <v>688</v>
      </c>
      <c r="AG92" s="74" t="s">
        <v>689</v>
      </c>
      <c r="AH92" s="79"/>
    </row>
    <row r="93" spans="2:34" ht="89.25" customHeight="1" x14ac:dyDescent="0.25">
      <c r="B93" s="386"/>
      <c r="C93" s="389"/>
      <c r="D93" s="392"/>
      <c r="E93" s="28" t="s">
        <v>678</v>
      </c>
      <c r="F93" s="73" t="s">
        <v>747</v>
      </c>
      <c r="G93" s="1" t="s">
        <v>748</v>
      </c>
      <c r="H93" s="28" t="s">
        <v>749</v>
      </c>
      <c r="I93" s="74" t="s">
        <v>682</v>
      </c>
      <c r="J93" s="74" t="s">
        <v>682</v>
      </c>
      <c r="K93" s="74" t="s">
        <v>682</v>
      </c>
      <c r="L93" s="28">
        <v>2</v>
      </c>
      <c r="M93" s="74" t="s">
        <v>750</v>
      </c>
      <c r="N93" s="28">
        <v>2</v>
      </c>
      <c r="O93" s="74" t="s">
        <v>751</v>
      </c>
      <c r="P93" s="73">
        <v>4</v>
      </c>
      <c r="Q93" s="73" t="s">
        <v>752</v>
      </c>
      <c r="R93" s="28">
        <v>25</v>
      </c>
      <c r="S93" s="74" t="s">
        <v>753</v>
      </c>
      <c r="T93" s="73">
        <v>100</v>
      </c>
      <c r="U93" s="73" t="s">
        <v>754</v>
      </c>
      <c r="V93" s="93" t="s">
        <v>755</v>
      </c>
      <c r="W93" s="128">
        <v>44</v>
      </c>
      <c r="X93" s="28" t="s">
        <v>756</v>
      </c>
      <c r="Y93" s="74" t="s">
        <v>678</v>
      </c>
      <c r="Z93" s="74" t="s">
        <v>682</v>
      </c>
      <c r="AA93" s="74" t="s">
        <v>682</v>
      </c>
      <c r="AB93" s="1" t="s">
        <v>682</v>
      </c>
      <c r="AC93" s="1" t="s">
        <v>757</v>
      </c>
      <c r="AD93" s="74" t="s">
        <v>682</v>
      </c>
      <c r="AE93" s="74" t="s">
        <v>758</v>
      </c>
      <c r="AF93" s="74" t="s">
        <v>688</v>
      </c>
      <c r="AG93" s="74" t="s">
        <v>689</v>
      </c>
      <c r="AH93" s="79"/>
    </row>
    <row r="94" spans="2:34" ht="89.25" customHeight="1" x14ac:dyDescent="0.25">
      <c r="B94" s="386"/>
      <c r="C94" s="389"/>
      <c r="D94" s="392"/>
      <c r="E94" s="28" t="s">
        <v>678</v>
      </c>
      <c r="F94" s="73" t="s">
        <v>718</v>
      </c>
      <c r="G94" s="72" t="s">
        <v>719</v>
      </c>
      <c r="H94" s="28" t="s">
        <v>732</v>
      </c>
      <c r="I94" s="74" t="s">
        <v>682</v>
      </c>
      <c r="J94" s="74" t="s">
        <v>682</v>
      </c>
      <c r="K94" s="74" t="s">
        <v>682</v>
      </c>
      <c r="L94" s="28">
        <v>2</v>
      </c>
      <c r="M94" s="74" t="str">
        <f t="shared" si="130"/>
        <v>Medio</v>
      </c>
      <c r="N94" s="28">
        <v>2</v>
      </c>
      <c r="O94" s="74" t="str">
        <f t="shared" si="123"/>
        <v>Ocasional</v>
      </c>
      <c r="P94" s="73">
        <f t="shared" si="124"/>
        <v>4</v>
      </c>
      <c r="Q94" s="73" t="str">
        <f t="shared" si="125"/>
        <v>Bajo</v>
      </c>
      <c r="R94" s="28">
        <v>25</v>
      </c>
      <c r="S94" s="74" t="str">
        <f t="shared" ref="S94" si="131">+IF(R94=0,"",IF(R94&lt;11,"Leve",IF(R94&lt;26,"Grave",IF(R94&lt;61,"Muy Grave",IF(R94&lt;101,"Muerte","")))))</f>
        <v>Grave</v>
      </c>
      <c r="T94" s="73">
        <f t="shared" si="127"/>
        <v>100</v>
      </c>
      <c r="U94" s="73" t="str">
        <f t="shared" si="128"/>
        <v>III</v>
      </c>
      <c r="V94" s="93" t="str">
        <f>+IF(U94=0,"",IF(U94="I","No Aceptable",IF(U94="II","No Aceptable  o Aceptable con control específico",IF(U94="III","Mejorable",IF(U94="IV","Aceptable","")))))</f>
        <v>Mejorable</v>
      </c>
      <c r="W94" s="128">
        <v>44</v>
      </c>
      <c r="X94" s="28" t="s">
        <v>721</v>
      </c>
      <c r="Y94" s="74" t="s">
        <v>678</v>
      </c>
      <c r="Z94" s="74" t="s">
        <v>682</v>
      </c>
      <c r="AA94" s="74" t="s">
        <v>682</v>
      </c>
      <c r="AB94" s="1" t="s">
        <v>682</v>
      </c>
      <c r="AC94" s="1" t="s">
        <v>722</v>
      </c>
      <c r="AD94" s="74" t="s">
        <v>682</v>
      </c>
      <c r="AE94" s="74" t="s">
        <v>723</v>
      </c>
      <c r="AF94" s="74" t="s">
        <v>688</v>
      </c>
      <c r="AG94" s="74" t="s">
        <v>689</v>
      </c>
      <c r="AH94" s="79"/>
    </row>
    <row r="95" spans="2:34" ht="89.25" customHeight="1" thickBot="1" x14ac:dyDescent="0.3">
      <c r="B95" s="394"/>
      <c r="C95" s="395"/>
      <c r="D95" s="396"/>
      <c r="E95" s="97" t="s">
        <v>678</v>
      </c>
      <c r="F95" s="95" t="s">
        <v>718</v>
      </c>
      <c r="G95" s="137" t="s">
        <v>761</v>
      </c>
      <c r="H95" s="138" t="s">
        <v>762</v>
      </c>
      <c r="I95" s="98" t="s">
        <v>682</v>
      </c>
      <c r="J95" s="98" t="s">
        <v>682</v>
      </c>
      <c r="K95" s="98" t="s">
        <v>682</v>
      </c>
      <c r="L95" s="97">
        <v>2</v>
      </c>
      <c r="M95" s="98" t="str">
        <f>+IF(L95="","Bajo",IF(L95=2,"Medio",IF(L95=6,"Alto",IF(L95=10,"Muy Alto",""))))</f>
        <v>Medio</v>
      </c>
      <c r="N95" s="97">
        <v>2</v>
      </c>
      <c r="O95" s="98" t="str">
        <f t="shared" si="123"/>
        <v>Ocasional</v>
      </c>
      <c r="P95" s="95">
        <f>+IF(L95="",N95,(N95*L95))</f>
        <v>4</v>
      </c>
      <c r="Q95" s="95" t="str">
        <f>+IF(P95=0,"",IF(P95&lt;5,"Bajo",IF(P95&lt;9,"Medio",IF(P95&lt;21,"Alto",IF(P95&lt;41,"Muy Alto","")))))</f>
        <v>Bajo</v>
      </c>
      <c r="R95" s="97">
        <v>25</v>
      </c>
      <c r="S95" s="98" t="str">
        <f>+IF(R95=0,"",IF(R95&lt;11,"Leve",IF(R95&lt;26,"Grave",IF(R95&lt;61,"Muy Grave",IF(R95&lt;101,"Muerte","")))))</f>
        <v>Grave</v>
      </c>
      <c r="T95" s="95">
        <f>+R95*P95</f>
        <v>100</v>
      </c>
      <c r="U95" s="95" t="str">
        <f t="shared" si="128"/>
        <v>III</v>
      </c>
      <c r="V95" s="133" t="str">
        <f>+IF(U95=0,"",IF(U95="I","No Aceptable",IF(U95="II","No Aceptable  o Aceptable con control específico",IF(U95="III","Mejorable",IF(U95="IV","Aceptable","")))))</f>
        <v>Mejorable</v>
      </c>
      <c r="W95" s="182">
        <v>44</v>
      </c>
      <c r="X95" s="137" t="s">
        <v>763</v>
      </c>
      <c r="Y95" s="98" t="s">
        <v>678</v>
      </c>
      <c r="Z95" s="98" t="s">
        <v>682</v>
      </c>
      <c r="AA95" s="98" t="s">
        <v>682</v>
      </c>
      <c r="AB95" s="1" t="s">
        <v>682</v>
      </c>
      <c r="AC95" s="100" t="s">
        <v>722</v>
      </c>
      <c r="AD95" s="98" t="s">
        <v>682</v>
      </c>
      <c r="AE95" s="98" t="s">
        <v>916</v>
      </c>
      <c r="AF95" s="98" t="s">
        <v>688</v>
      </c>
      <c r="AG95" s="98" t="s">
        <v>689</v>
      </c>
      <c r="AH95" s="101"/>
    </row>
    <row r="96" spans="2:34" ht="89.25" customHeight="1" thickBot="1" x14ac:dyDescent="0.3">
      <c r="B96" s="385" t="s">
        <v>917</v>
      </c>
      <c r="C96" s="388" t="s">
        <v>918</v>
      </c>
      <c r="D96" s="391" t="s">
        <v>919</v>
      </c>
      <c r="E96" s="60" t="s">
        <v>678</v>
      </c>
      <c r="F96" s="61" t="s">
        <v>679</v>
      </c>
      <c r="G96" s="60" t="s">
        <v>920</v>
      </c>
      <c r="H96" s="60" t="s">
        <v>744</v>
      </c>
      <c r="I96" s="62" t="s">
        <v>682</v>
      </c>
      <c r="J96" s="62" t="s">
        <v>682</v>
      </c>
      <c r="K96" s="62" t="s">
        <v>682</v>
      </c>
      <c r="L96" s="91">
        <v>2</v>
      </c>
      <c r="M96" s="62" t="str">
        <f>+IF(L96="","Bajo",IF(L96=2,"Medio",IF(L96=6,"Alto",IF(L96=10,"Muy Alto",""))))</f>
        <v>Medio</v>
      </c>
      <c r="N96" s="91">
        <v>2</v>
      </c>
      <c r="O96" s="62" t="str">
        <f t="shared" si="123"/>
        <v>Ocasional</v>
      </c>
      <c r="P96" s="92">
        <f>+IF(L96="",N96,(N96*L96))</f>
        <v>4</v>
      </c>
      <c r="Q96" s="92" t="str">
        <f>+IF(P96=0,"",IF(P96&lt;5,"Bajo",IF(P96&lt;9,"Medio",IF(P96&lt;21,"Alto",IF(P96&lt;41,"Muy Alto","")))))</f>
        <v>Bajo</v>
      </c>
      <c r="R96" s="91">
        <v>25</v>
      </c>
      <c r="S96" s="62" t="str">
        <f>+IF(R96=0,"",IF(R96&lt;11,"Leve",IF(R96&lt;26,"Grave",IF(R96&lt;61,"Muy Grave",IF(R96&lt;101,"Muerte","")))))</f>
        <v>Grave</v>
      </c>
      <c r="T96" s="92">
        <f>+R96*P96</f>
        <v>100</v>
      </c>
      <c r="U96" s="92" t="str">
        <f>+IF(T96=0,"",IF(T96&lt;21,"IV",IF(T96&lt;121,"III",IF(T96&lt;501,"II",IF(T96&lt;4001,"I","")))))</f>
        <v>III</v>
      </c>
      <c r="V96" s="66" t="str">
        <f>+IF(U96=0,"",IF(U96="I","No Aceptable",IF(U96="II","No Aceptable  o Aceptable con control específico",IF(U96="III","Mejorable",IF(U96="IV","Aceptable","")))))</f>
        <v>Mejorable</v>
      </c>
      <c r="W96" s="62">
        <v>23</v>
      </c>
      <c r="X96" s="60" t="s">
        <v>845</v>
      </c>
      <c r="Y96" s="62" t="s">
        <v>678</v>
      </c>
      <c r="Z96" s="62" t="s">
        <v>682</v>
      </c>
      <c r="AA96" s="62" t="s">
        <v>682</v>
      </c>
      <c r="AB96" s="67" t="s">
        <v>684</v>
      </c>
      <c r="AC96" s="68" t="s">
        <v>727</v>
      </c>
      <c r="AD96" s="68" t="s">
        <v>686</v>
      </c>
      <c r="AE96" s="62" t="s">
        <v>687</v>
      </c>
      <c r="AF96" s="62" t="s">
        <v>688</v>
      </c>
      <c r="AG96" s="62" t="s">
        <v>689</v>
      </c>
      <c r="AH96" s="69"/>
    </row>
    <row r="97" spans="2:34" ht="89.25" customHeight="1" thickBot="1" x14ac:dyDescent="0.3">
      <c r="B97" s="386"/>
      <c r="C97" s="389"/>
      <c r="D97" s="392"/>
      <c r="E97" s="72" t="s">
        <v>678</v>
      </c>
      <c r="F97" s="73" t="s">
        <v>691</v>
      </c>
      <c r="G97" s="72" t="s">
        <v>921</v>
      </c>
      <c r="H97" s="72" t="s">
        <v>693</v>
      </c>
      <c r="I97" s="74" t="s">
        <v>682</v>
      </c>
      <c r="J97" s="74" t="s">
        <v>682</v>
      </c>
      <c r="K97" s="74" t="s">
        <v>682</v>
      </c>
      <c r="L97" s="28">
        <v>6</v>
      </c>
      <c r="M97" s="74" t="str">
        <f t="shared" ref="M97" si="132">+IF(L97="","Bajo",IF(L97=2,"Medio",IF(L97=6,"Alto",IF(L97=10,"Muy Alto",""))))</f>
        <v>Alto</v>
      </c>
      <c r="N97" s="28">
        <v>3</v>
      </c>
      <c r="O97" s="74" t="str">
        <f>+IF(N97=0,"",IF(N97=1,"Esporádica",IF(N97=2,"Ocasional",IF(N97=3,"Frecuente",IF(N97=4,"Continua","")))))</f>
        <v>Frecuente</v>
      </c>
      <c r="P97" s="73">
        <f t="shared" ref="P97" si="133">+IF(L97="",N97,(N97*L97))</f>
        <v>18</v>
      </c>
      <c r="Q97" s="73" t="str">
        <f t="shared" ref="Q97" si="134">+IF(P97=0,"",IF(P97&lt;5,"Bajo",IF(P97&lt;9,"Medio",IF(P97&lt;21,"Alto",IF(P97&lt;41,"Muy Alto","")))))</f>
        <v>Alto</v>
      </c>
      <c r="R97" s="39">
        <v>10</v>
      </c>
      <c r="S97" s="75" t="str">
        <f>+IF(R97=0,"",IF(R97&lt;11,"Leve",IF(R97&lt;26,"Grave",IF(R97&lt;61,"Muy Grave",IF(R97&lt;101,"Muerte","")))))</f>
        <v>Leve</v>
      </c>
      <c r="T97" s="73">
        <f t="shared" ref="T97" si="135">+R97*P97</f>
        <v>180</v>
      </c>
      <c r="U97" s="73" t="str">
        <f t="shared" ref="U97" si="136">+IF(T97=0,"",IF(T97&lt;21,"IV",IF(T97&lt;121,"III",IF(T97&lt;501,"II",IF(T97&lt;4001,"I","")))))</f>
        <v>II</v>
      </c>
      <c r="V97" s="93" t="str">
        <f t="shared" ref="V97" si="137">+IF(U97=0,"",IF(U97="I","No Aceptable",IF(U97="II","No Aceptable  o Aceptable con control específico",IF(U97="III","Aceptable",IF(U97="IV","Aceptable","")))))</f>
        <v>No Aceptable  o Aceptable con control específico</v>
      </c>
      <c r="W97" s="62">
        <v>23</v>
      </c>
      <c r="X97" s="72" t="s">
        <v>694</v>
      </c>
      <c r="Y97" s="74" t="s">
        <v>678</v>
      </c>
      <c r="Z97" s="74" t="s">
        <v>682</v>
      </c>
      <c r="AA97" s="74" t="s">
        <v>682</v>
      </c>
      <c r="AB97" s="1" t="s">
        <v>695</v>
      </c>
      <c r="AC97" s="78" t="s">
        <v>696</v>
      </c>
      <c r="AD97" s="72" t="s">
        <v>682</v>
      </c>
      <c r="AE97" s="74" t="s">
        <v>746</v>
      </c>
      <c r="AF97" s="74" t="s">
        <v>688</v>
      </c>
      <c r="AG97" s="74" t="s">
        <v>689</v>
      </c>
      <c r="AH97" s="79"/>
    </row>
    <row r="98" spans="2:34" ht="89.25" customHeight="1" thickBot="1" x14ac:dyDescent="0.3">
      <c r="B98" s="386"/>
      <c r="C98" s="389"/>
      <c r="D98" s="392"/>
      <c r="E98" s="36" t="s">
        <v>678</v>
      </c>
      <c r="F98" s="73" t="s">
        <v>698</v>
      </c>
      <c r="G98" s="131" t="s">
        <v>699</v>
      </c>
      <c r="H98" s="28" t="s">
        <v>700</v>
      </c>
      <c r="I98" s="74" t="s">
        <v>682</v>
      </c>
      <c r="J98" s="74" t="s">
        <v>682</v>
      </c>
      <c r="K98" s="74" t="s">
        <v>682</v>
      </c>
      <c r="L98" s="28">
        <v>6</v>
      </c>
      <c r="M98" s="74" t="str">
        <f>+IF(L98="","Bajo",IF(L98=2,"Medio",IF(L98=6,"Alto",IF(L98=10,"Muy Alto",""))))</f>
        <v>Alto</v>
      </c>
      <c r="N98" s="28">
        <v>3</v>
      </c>
      <c r="O98" s="74" t="str">
        <f t="shared" ref="O98:O113" si="138">+IF(N98=0,"",IF(N98=1,"Esporádica",IF(N98=2,"Ocasional",IF(N98=3,"Frecuente",IF(N98=4,"Continua","")))))</f>
        <v>Frecuente</v>
      </c>
      <c r="P98" s="73">
        <f>+IF(L98="",N98,(N98*L98))</f>
        <v>18</v>
      </c>
      <c r="Q98" s="73" t="str">
        <f>+IF(P98=0,"",IF(P98&lt;5,"Bajo",IF(P98&lt;9,"Medio",IF(P98&lt;21,"Alto",IF(P98&lt;41,"Muy Alto","")))))</f>
        <v>Alto</v>
      </c>
      <c r="R98" s="28">
        <v>25</v>
      </c>
      <c r="S98" s="74" t="str">
        <f>+IF(R98=0,"",IF(R98&lt;11,"Leve",IF(R98&lt;26,"Grave",IF(R98&lt;61,"Muy Grave",IF(R98&lt;101,"Muerte","")))))</f>
        <v>Grave</v>
      </c>
      <c r="T98" s="73">
        <f>+R98*P98</f>
        <v>450</v>
      </c>
      <c r="U98" s="73" t="str">
        <f>+IF(T98=0,"",IF(T98&lt;21,"IV",IF(T98&lt;121,"III",IF(T98&lt;501,"II",IF(T98&lt;4001,"I","")))))</f>
        <v>II</v>
      </c>
      <c r="V98" s="93" t="str">
        <f>+IF(U98=0,"",IF(U98="I","No Aceptable",IF(U98="II","No Aceptable  o Aceptable con control específico",IF(U98="III","Mejorable",IF(U98="IV","Aceptable","")))))</f>
        <v>No Aceptable  o Aceptable con control específico</v>
      </c>
      <c r="W98" s="62">
        <v>23</v>
      </c>
      <c r="X98" s="28" t="s">
        <v>700</v>
      </c>
      <c r="Y98" s="74" t="s">
        <v>678</v>
      </c>
      <c r="Z98" s="74" t="s">
        <v>682</v>
      </c>
      <c r="AA98" s="74" t="s">
        <v>682</v>
      </c>
      <c r="AB98" s="1" t="s">
        <v>708</v>
      </c>
      <c r="AC98" s="1" t="s">
        <v>703</v>
      </c>
      <c r="AD98" s="74" t="s">
        <v>682</v>
      </c>
      <c r="AE98" s="74" t="s">
        <v>704</v>
      </c>
      <c r="AF98" s="74" t="s">
        <v>705</v>
      </c>
      <c r="AG98" s="74" t="s">
        <v>689</v>
      </c>
      <c r="AH98" s="79"/>
    </row>
    <row r="99" spans="2:34" ht="89.25" customHeight="1" thickBot="1" x14ac:dyDescent="0.3">
      <c r="B99" s="386"/>
      <c r="C99" s="389"/>
      <c r="D99" s="392"/>
      <c r="E99" s="36" t="s">
        <v>678</v>
      </c>
      <c r="F99" s="73" t="s">
        <v>706</v>
      </c>
      <c r="G99" s="131" t="s">
        <v>729</v>
      </c>
      <c r="H99" s="28" t="s">
        <v>700</v>
      </c>
      <c r="I99" s="74" t="s">
        <v>682</v>
      </c>
      <c r="J99" s="74" t="s">
        <v>682</v>
      </c>
      <c r="K99" s="74" t="s">
        <v>682</v>
      </c>
      <c r="L99" s="28">
        <v>6</v>
      </c>
      <c r="M99" s="74" t="str">
        <f>+IF(L99="","Bajo",IF(L99=2,"Medio",IF(L99=6,"Alto",IF(L99=10,"Muy Alto",""))))</f>
        <v>Alto</v>
      </c>
      <c r="N99" s="28">
        <v>3</v>
      </c>
      <c r="O99" s="74" t="str">
        <f t="shared" si="138"/>
        <v>Frecuente</v>
      </c>
      <c r="P99" s="73">
        <f t="shared" ref="P99:P103" si="139">+IF(L99="",N99,(N99*L99))</f>
        <v>18</v>
      </c>
      <c r="Q99" s="73" t="str">
        <f t="shared" ref="Q99:Q103" si="140">+IF(P99=0,"",IF(P99&lt;5,"Bajo",IF(P99&lt;9,"Medio",IF(P99&lt;21,"Alto",IF(P99&lt;41,"Muy Alto","")))))</f>
        <v>Alto</v>
      </c>
      <c r="R99" s="28">
        <v>25</v>
      </c>
      <c r="S99" s="74" t="str">
        <f t="shared" ref="S99:S100" si="141">+IF(R99=0,"",IF(R99&lt;11,"Leve",IF(R99&lt;26,"Grave",IF(R99&lt;61,"Muy Grave",IF(R99&lt;101,"Muerte","")))))</f>
        <v>Grave</v>
      </c>
      <c r="T99" s="73">
        <f t="shared" ref="T99:T103" si="142">+R99*P99</f>
        <v>450</v>
      </c>
      <c r="U99" s="73" t="str">
        <f t="shared" ref="U99:U104" si="143">+IF(T99=0,"",IF(T99&lt;21,"IV",IF(T99&lt;121,"III",IF(T99&lt;501,"II",IF(T99&lt;4001,"I","")))))</f>
        <v>II</v>
      </c>
      <c r="V99" s="93" t="str">
        <f t="shared" ref="V99" si="144">+IF(U99=0,"",IF(U99="I","No Aceptable",IF(U99="II","No Aceptable  o Aceptable con control específico",IF(U99="III","Aceptable",IF(U99="IV","Aceptable","")))))</f>
        <v>No Aceptable  o Aceptable con control específico</v>
      </c>
      <c r="W99" s="62">
        <v>23</v>
      </c>
      <c r="X99" s="28" t="s">
        <v>700</v>
      </c>
      <c r="Y99" s="74" t="s">
        <v>678</v>
      </c>
      <c r="Z99" s="74" t="s">
        <v>682</v>
      </c>
      <c r="AA99" s="74" t="s">
        <v>682</v>
      </c>
      <c r="AB99" s="1" t="s">
        <v>708</v>
      </c>
      <c r="AC99" s="1" t="s">
        <v>703</v>
      </c>
      <c r="AD99" s="74" t="s">
        <v>682</v>
      </c>
      <c r="AE99" s="74" t="s">
        <v>728</v>
      </c>
      <c r="AF99" s="74" t="s">
        <v>705</v>
      </c>
      <c r="AG99" s="74" t="s">
        <v>689</v>
      </c>
      <c r="AH99" s="79"/>
    </row>
    <row r="100" spans="2:34" ht="89.25" customHeight="1" thickBot="1" x14ac:dyDescent="0.3">
      <c r="B100" s="386"/>
      <c r="C100" s="389"/>
      <c r="D100" s="392"/>
      <c r="E100" s="36" t="s">
        <v>678</v>
      </c>
      <c r="F100" s="73" t="s">
        <v>706</v>
      </c>
      <c r="G100" s="1" t="s">
        <v>737</v>
      </c>
      <c r="H100" s="28" t="s">
        <v>700</v>
      </c>
      <c r="I100" s="74" t="s">
        <v>682</v>
      </c>
      <c r="J100" s="74" t="s">
        <v>682</v>
      </c>
      <c r="K100" s="74" t="s">
        <v>682</v>
      </c>
      <c r="L100" s="28">
        <v>2</v>
      </c>
      <c r="M100" s="74" t="str">
        <f t="shared" ref="M100:M103" si="145">+IF(L100="","Bajo",IF(L100=2,"Medio",IF(L100=6,"Alto",IF(L100=10,"Muy Alto",""))))</f>
        <v>Medio</v>
      </c>
      <c r="N100" s="28">
        <v>3</v>
      </c>
      <c r="O100" s="74" t="str">
        <f t="shared" si="138"/>
        <v>Frecuente</v>
      </c>
      <c r="P100" s="73">
        <f t="shared" si="139"/>
        <v>6</v>
      </c>
      <c r="Q100" s="73" t="str">
        <f t="shared" si="140"/>
        <v>Medio</v>
      </c>
      <c r="R100" s="28">
        <v>25</v>
      </c>
      <c r="S100" s="74" t="str">
        <f t="shared" si="141"/>
        <v>Grave</v>
      </c>
      <c r="T100" s="73">
        <f t="shared" si="142"/>
        <v>150</v>
      </c>
      <c r="U100" s="73" t="str">
        <f t="shared" si="143"/>
        <v>II</v>
      </c>
      <c r="V100" s="93" t="str">
        <f t="shared" ref="V100:V106" si="146">+IF(U100=0,"",IF(U100="I","No Aceptable",IF(U100="II","No Aceptable  o Aceptable con control específico",IF(U100="III","Mejorable",IF(U100="IV","Aceptable","")))))</f>
        <v>No Aceptable  o Aceptable con control específico</v>
      </c>
      <c r="W100" s="62">
        <v>23</v>
      </c>
      <c r="X100" s="28" t="s">
        <v>700</v>
      </c>
      <c r="Y100" s="74" t="s">
        <v>678</v>
      </c>
      <c r="Z100" s="74" t="s">
        <v>682</v>
      </c>
      <c r="AA100" s="74" t="s">
        <v>682</v>
      </c>
      <c r="AB100" s="1" t="s">
        <v>711</v>
      </c>
      <c r="AC100" s="1" t="s">
        <v>703</v>
      </c>
      <c r="AD100" s="74" t="s">
        <v>682</v>
      </c>
      <c r="AE100" s="74" t="s">
        <v>704</v>
      </c>
      <c r="AF100" s="74" t="s">
        <v>688</v>
      </c>
      <c r="AG100" s="74" t="s">
        <v>689</v>
      </c>
      <c r="AH100" s="79"/>
    </row>
    <row r="101" spans="2:34" ht="89.25" customHeight="1" thickBot="1" x14ac:dyDescent="0.3">
      <c r="B101" s="386"/>
      <c r="C101" s="389"/>
      <c r="D101" s="392"/>
      <c r="E101" s="36" t="s">
        <v>678</v>
      </c>
      <c r="F101" s="73" t="s">
        <v>713</v>
      </c>
      <c r="G101" s="1" t="s">
        <v>714</v>
      </c>
      <c r="H101" s="28" t="s">
        <v>715</v>
      </c>
      <c r="I101" s="74" t="s">
        <v>682</v>
      </c>
      <c r="J101" s="74" t="s">
        <v>682</v>
      </c>
      <c r="K101" s="74" t="s">
        <v>682</v>
      </c>
      <c r="L101" s="28">
        <v>2</v>
      </c>
      <c r="M101" s="74" t="str">
        <f t="shared" si="145"/>
        <v>Medio</v>
      </c>
      <c r="N101" s="28">
        <v>2</v>
      </c>
      <c r="O101" s="74" t="str">
        <f t="shared" si="138"/>
        <v>Ocasional</v>
      </c>
      <c r="P101" s="73">
        <f t="shared" si="139"/>
        <v>4</v>
      </c>
      <c r="Q101" s="73" t="str">
        <f t="shared" si="140"/>
        <v>Bajo</v>
      </c>
      <c r="R101" s="28">
        <v>25</v>
      </c>
      <c r="S101" s="74" t="str">
        <f>+IF(R101=0,"",IF(R101&lt;11,"Leve",IF(R101&lt;26,"Grave",IF(R101&lt;61,"Muy Grave",IF(R101&lt;101,"Muerte","")))))</f>
        <v>Grave</v>
      </c>
      <c r="T101" s="73">
        <f t="shared" si="142"/>
        <v>100</v>
      </c>
      <c r="U101" s="73" t="str">
        <f t="shared" si="143"/>
        <v>III</v>
      </c>
      <c r="V101" s="93" t="str">
        <f t="shared" si="146"/>
        <v>Mejorable</v>
      </c>
      <c r="W101" s="62">
        <v>23</v>
      </c>
      <c r="X101" s="28" t="s">
        <v>715</v>
      </c>
      <c r="Y101" s="74" t="s">
        <v>678</v>
      </c>
      <c r="Z101" s="74" t="s">
        <v>682</v>
      </c>
      <c r="AA101" s="74" t="s">
        <v>682</v>
      </c>
      <c r="AB101" s="1" t="s">
        <v>716</v>
      </c>
      <c r="AC101" s="1" t="s">
        <v>759</v>
      </c>
      <c r="AD101" s="74" t="s">
        <v>682</v>
      </c>
      <c r="AE101" s="74" t="s">
        <v>758</v>
      </c>
      <c r="AF101" s="74" t="s">
        <v>688</v>
      </c>
      <c r="AG101" s="74" t="s">
        <v>689</v>
      </c>
      <c r="AH101" s="79"/>
    </row>
    <row r="102" spans="2:34" ht="166.5" customHeight="1" thickBot="1" x14ac:dyDescent="0.3">
      <c r="B102" s="386"/>
      <c r="C102" s="389"/>
      <c r="D102" s="392"/>
      <c r="E102" s="36" t="s">
        <v>678</v>
      </c>
      <c r="F102" s="73" t="s">
        <v>747</v>
      </c>
      <c r="G102" s="1" t="s">
        <v>748</v>
      </c>
      <c r="H102" s="28" t="s">
        <v>749</v>
      </c>
      <c r="I102" s="74" t="s">
        <v>682</v>
      </c>
      <c r="J102" s="74" t="s">
        <v>682</v>
      </c>
      <c r="K102" s="74" t="s">
        <v>682</v>
      </c>
      <c r="L102" s="28">
        <v>2</v>
      </c>
      <c r="M102" s="74" t="str">
        <f t="shared" si="145"/>
        <v>Medio</v>
      </c>
      <c r="N102" s="28">
        <v>2</v>
      </c>
      <c r="O102" s="74" t="str">
        <f t="shared" si="138"/>
        <v>Ocasional</v>
      </c>
      <c r="P102" s="73">
        <f t="shared" si="139"/>
        <v>4</v>
      </c>
      <c r="Q102" s="73" t="str">
        <f t="shared" si="140"/>
        <v>Bajo</v>
      </c>
      <c r="R102" s="28">
        <v>25</v>
      </c>
      <c r="S102" s="74" t="str">
        <f>+IF(R102=0,"",IF(R102&lt;11,"Leve",IF(R102&lt;26,"Grave",IF(R102&lt;61,"Muy Grave",IF(R102&lt;101,"Muerte","")))))</f>
        <v>Grave</v>
      </c>
      <c r="T102" s="73">
        <f t="shared" si="142"/>
        <v>100</v>
      </c>
      <c r="U102" s="73" t="str">
        <f t="shared" si="143"/>
        <v>III</v>
      </c>
      <c r="V102" s="93" t="str">
        <f t="shared" si="146"/>
        <v>Mejorable</v>
      </c>
      <c r="W102" s="62">
        <v>23</v>
      </c>
      <c r="X102" s="28" t="s">
        <v>756</v>
      </c>
      <c r="Y102" s="74" t="s">
        <v>678</v>
      </c>
      <c r="Z102" s="74" t="s">
        <v>682</v>
      </c>
      <c r="AA102" s="74" t="s">
        <v>682</v>
      </c>
      <c r="AB102" s="1" t="s">
        <v>682</v>
      </c>
      <c r="AC102" s="1" t="s">
        <v>757</v>
      </c>
      <c r="AD102" s="74" t="s">
        <v>682</v>
      </c>
      <c r="AE102" s="74" t="s">
        <v>758</v>
      </c>
      <c r="AF102" s="74" t="s">
        <v>688</v>
      </c>
      <c r="AG102" s="74" t="s">
        <v>689</v>
      </c>
      <c r="AH102" s="79"/>
    </row>
    <row r="103" spans="2:34" ht="89.25" customHeight="1" thickBot="1" x14ac:dyDescent="0.3">
      <c r="B103" s="386"/>
      <c r="C103" s="389"/>
      <c r="D103" s="392"/>
      <c r="E103" s="36" t="s">
        <v>678</v>
      </c>
      <c r="F103" s="73" t="s">
        <v>718</v>
      </c>
      <c r="G103" s="72" t="s">
        <v>719</v>
      </c>
      <c r="H103" s="28" t="s">
        <v>732</v>
      </c>
      <c r="I103" s="74" t="s">
        <v>682</v>
      </c>
      <c r="J103" s="74" t="s">
        <v>682</v>
      </c>
      <c r="K103" s="74" t="s">
        <v>682</v>
      </c>
      <c r="L103" s="28">
        <v>2</v>
      </c>
      <c r="M103" s="74" t="str">
        <f t="shared" si="145"/>
        <v>Medio</v>
      </c>
      <c r="N103" s="28">
        <v>2</v>
      </c>
      <c r="O103" s="74" t="str">
        <f t="shared" si="138"/>
        <v>Ocasional</v>
      </c>
      <c r="P103" s="73">
        <f t="shared" si="139"/>
        <v>4</v>
      </c>
      <c r="Q103" s="73" t="str">
        <f t="shared" si="140"/>
        <v>Bajo</v>
      </c>
      <c r="R103" s="28">
        <v>25</v>
      </c>
      <c r="S103" s="74" t="str">
        <f t="shared" ref="S103" si="147">+IF(R103=0,"",IF(R103&lt;11,"Leve",IF(R103&lt;26,"Grave",IF(R103&lt;61,"Muy Grave",IF(R103&lt;101,"Muerte","")))))</f>
        <v>Grave</v>
      </c>
      <c r="T103" s="73">
        <f t="shared" si="142"/>
        <v>100</v>
      </c>
      <c r="U103" s="73" t="str">
        <f t="shared" si="143"/>
        <v>III</v>
      </c>
      <c r="V103" s="93" t="str">
        <f t="shared" si="146"/>
        <v>Mejorable</v>
      </c>
      <c r="W103" s="62">
        <v>23</v>
      </c>
      <c r="X103" s="28" t="s">
        <v>721</v>
      </c>
      <c r="Y103" s="74" t="s">
        <v>678</v>
      </c>
      <c r="Z103" s="74" t="s">
        <v>682</v>
      </c>
      <c r="AA103" s="74" t="s">
        <v>682</v>
      </c>
      <c r="AB103" s="1" t="s">
        <v>716</v>
      </c>
      <c r="AC103" s="1" t="s">
        <v>722</v>
      </c>
      <c r="AD103" s="74" t="s">
        <v>682</v>
      </c>
      <c r="AE103" s="74" t="s">
        <v>922</v>
      </c>
      <c r="AF103" s="74" t="s">
        <v>741</v>
      </c>
      <c r="AG103" s="74" t="s">
        <v>689</v>
      </c>
      <c r="AH103" s="79"/>
    </row>
    <row r="104" spans="2:34" ht="89.25" customHeight="1" thickBot="1" x14ac:dyDescent="0.3">
      <c r="B104" s="387"/>
      <c r="C104" s="390"/>
      <c r="D104" s="393"/>
      <c r="E104" s="82" t="s">
        <v>678</v>
      </c>
      <c r="F104" s="83" t="s">
        <v>718</v>
      </c>
      <c r="G104" s="165" t="s">
        <v>761</v>
      </c>
      <c r="H104" s="170" t="s">
        <v>762</v>
      </c>
      <c r="I104" s="86" t="s">
        <v>682</v>
      </c>
      <c r="J104" s="86" t="s">
        <v>682</v>
      </c>
      <c r="K104" s="86" t="s">
        <v>682</v>
      </c>
      <c r="L104" s="87">
        <v>2</v>
      </c>
      <c r="M104" s="86" t="str">
        <f>+IF(L104="","Bajo",IF(L104=2,"Medio",IF(L104=6,"Alto",IF(L104=10,"Muy Alto",""))))</f>
        <v>Medio</v>
      </c>
      <c r="N104" s="87">
        <v>2</v>
      </c>
      <c r="O104" s="86" t="str">
        <f t="shared" si="138"/>
        <v>Ocasional</v>
      </c>
      <c r="P104" s="83">
        <f>+IF(L104="",N104,(N104*L104))</f>
        <v>4</v>
      </c>
      <c r="Q104" s="83" t="str">
        <f>+IF(P104=0,"",IF(P104&lt;5,"Bajo",IF(P104&lt;9,"Medio",IF(P104&lt;21,"Alto",IF(P104&lt;41,"Muy Alto","")))))</f>
        <v>Bajo</v>
      </c>
      <c r="R104" s="87">
        <v>25</v>
      </c>
      <c r="S104" s="86" t="str">
        <f>+IF(R104=0,"",IF(R104&lt;11,"Leve",IF(R104&lt;26,"Grave",IF(R104&lt;61,"Muy Grave",IF(R104&lt;101,"Muerte","")))))</f>
        <v>Grave</v>
      </c>
      <c r="T104" s="83">
        <f>+R104*P104</f>
        <v>100</v>
      </c>
      <c r="U104" s="83" t="str">
        <f t="shared" si="143"/>
        <v>III</v>
      </c>
      <c r="V104" s="105" t="str">
        <f t="shared" si="146"/>
        <v>Mejorable</v>
      </c>
      <c r="W104" s="62">
        <v>23</v>
      </c>
      <c r="X104" s="165" t="s">
        <v>763</v>
      </c>
      <c r="Y104" s="86" t="s">
        <v>678</v>
      </c>
      <c r="Z104" s="86" t="s">
        <v>682</v>
      </c>
      <c r="AA104" s="86" t="s">
        <v>682</v>
      </c>
      <c r="AB104" s="89" t="s">
        <v>716</v>
      </c>
      <c r="AC104" s="89" t="s">
        <v>722</v>
      </c>
      <c r="AD104" s="86" t="s">
        <v>682</v>
      </c>
      <c r="AE104" s="86" t="s">
        <v>923</v>
      </c>
      <c r="AF104" s="86" t="s">
        <v>688</v>
      </c>
      <c r="AG104" s="86" t="s">
        <v>689</v>
      </c>
      <c r="AH104" s="90"/>
    </row>
    <row r="105" spans="2:34" ht="89.25" customHeight="1" x14ac:dyDescent="0.25">
      <c r="B105" s="418" t="s">
        <v>675</v>
      </c>
      <c r="C105" s="419" t="s">
        <v>924</v>
      </c>
      <c r="D105" s="423" t="s">
        <v>925</v>
      </c>
      <c r="E105" s="123" t="s">
        <v>678</v>
      </c>
      <c r="F105" s="180" t="s">
        <v>679</v>
      </c>
      <c r="G105" s="126" t="s">
        <v>726</v>
      </c>
      <c r="H105" s="179" t="s">
        <v>744</v>
      </c>
      <c r="I105" s="123" t="s">
        <v>682</v>
      </c>
      <c r="J105" s="123" t="s">
        <v>682</v>
      </c>
      <c r="K105" s="123" t="s">
        <v>682</v>
      </c>
      <c r="L105" s="183">
        <v>2</v>
      </c>
      <c r="M105" s="128" t="str">
        <f>+IF(L105="","Bajo",IF(L105=2,"Medio",IF(L105=6,"Alto",IF(L105=10,"Muy Alto",""))))</f>
        <v>Medio</v>
      </c>
      <c r="N105" s="183">
        <v>3</v>
      </c>
      <c r="O105" s="128" t="str">
        <f t="shared" si="138"/>
        <v>Frecuente</v>
      </c>
      <c r="P105" s="124">
        <f>+IF(L105="",N105,(N105*L105))</f>
        <v>6</v>
      </c>
      <c r="Q105" s="124" t="str">
        <f>+IF(P105=0,"",IF(P105&lt;5,"Bajo",IF(P105&lt;9,"Medio",IF(P105&lt;21,"Alto",IF(P105&lt;41,"Muy Alto","")))))</f>
        <v>Medio</v>
      </c>
      <c r="R105" s="123">
        <v>10</v>
      </c>
      <c r="S105" s="128" t="str">
        <f>+IF(R105=0,"",IF(R105&lt;11,"Leve",IF(R105&lt;26,"Grave",IF(R105&lt;61,"Muy Grave",IF(R105&lt;101,"Muerte","")))))</f>
        <v>Leve</v>
      </c>
      <c r="T105" s="124">
        <f>+R105*P105</f>
        <v>60</v>
      </c>
      <c r="U105" s="124" t="str">
        <f>+IF(T105=0,"",IF(T105&lt;21,"IV",IF(T105&lt;121,"III",IF(T105&lt;501,"II",IF(T105&lt;4001,"I","")))))</f>
        <v>III</v>
      </c>
      <c r="V105" s="129" t="str">
        <f t="shared" si="146"/>
        <v>Mejorable</v>
      </c>
      <c r="W105" s="128">
        <v>30</v>
      </c>
      <c r="X105" s="179" t="s">
        <v>683</v>
      </c>
      <c r="Y105" s="123" t="s">
        <v>678</v>
      </c>
      <c r="Z105" s="123" t="s">
        <v>682</v>
      </c>
      <c r="AA105" s="123" t="s">
        <v>682</v>
      </c>
      <c r="AB105" s="127" t="s">
        <v>684</v>
      </c>
      <c r="AC105" s="184" t="s">
        <v>926</v>
      </c>
      <c r="AD105" s="184" t="s">
        <v>686</v>
      </c>
      <c r="AE105" s="128" t="s">
        <v>704</v>
      </c>
      <c r="AF105" s="128" t="s">
        <v>688</v>
      </c>
      <c r="AG105" s="184" t="s">
        <v>836</v>
      </c>
      <c r="AH105" s="130"/>
    </row>
    <row r="106" spans="2:34" ht="89.25" customHeight="1" x14ac:dyDescent="0.25">
      <c r="B106" s="386"/>
      <c r="C106" s="389"/>
      <c r="D106" s="416"/>
      <c r="E106" s="36" t="s">
        <v>678</v>
      </c>
      <c r="F106" s="35" t="s">
        <v>927</v>
      </c>
      <c r="G106" s="131" t="s">
        <v>928</v>
      </c>
      <c r="H106" s="28" t="s">
        <v>929</v>
      </c>
      <c r="I106" s="1" t="s">
        <v>789</v>
      </c>
      <c r="J106" s="1" t="s">
        <v>789</v>
      </c>
      <c r="K106" s="1" t="s">
        <v>930</v>
      </c>
      <c r="L106" s="36">
        <v>6</v>
      </c>
      <c r="M106" s="74" t="str">
        <f t="shared" ref="M106:M112" si="148">+IF(L106="","Bajo",IF(L106=2,"Medio",IF(L106=6,"Alto",IF(L106=10,"Muy Alto",""))))</f>
        <v>Alto</v>
      </c>
      <c r="N106" s="28">
        <v>2</v>
      </c>
      <c r="O106" s="74" t="str">
        <f t="shared" si="138"/>
        <v>Ocasional</v>
      </c>
      <c r="P106" s="73">
        <f t="shared" ref="P106:P112" si="149">+IF(L106="",N106,(N106*L106))</f>
        <v>12</v>
      </c>
      <c r="Q106" s="73" t="str">
        <f t="shared" ref="Q106:Q112" si="150">+IF(P106=0,"",IF(P106&lt;5,"Bajo",IF(P106&lt;9,"Medio",IF(P106&lt;21,"Alto",IF(P106&lt;41,"Muy Alto","")))))</f>
        <v>Alto</v>
      </c>
      <c r="R106" s="36">
        <v>10</v>
      </c>
      <c r="S106" s="74" t="str">
        <f t="shared" ref="S106:S112" si="151">+IF(R106=0,"",IF(R106&lt;11,"Leve",IF(R106&lt;26,"Grave",IF(R106&lt;61,"Muy Grave",IF(R106&lt;101,"Muerte","")))))</f>
        <v>Leve</v>
      </c>
      <c r="T106" s="73">
        <f t="shared" ref="T106:T112" si="152">+R106*P106</f>
        <v>120</v>
      </c>
      <c r="U106" s="73" t="str">
        <f t="shared" ref="U106:U112" si="153">+IF(T106=0,"",IF(T106&lt;21,"IV",IF(T106&lt;121,"III",IF(T106&lt;501,"II",IF(T106&lt;4001,"I","")))))</f>
        <v>III</v>
      </c>
      <c r="V106" s="93" t="str">
        <f t="shared" si="146"/>
        <v>Mejorable</v>
      </c>
      <c r="W106" s="128">
        <v>30</v>
      </c>
      <c r="X106" s="28" t="s">
        <v>929</v>
      </c>
      <c r="Y106" s="28" t="s">
        <v>678</v>
      </c>
      <c r="Z106" s="36" t="s">
        <v>682</v>
      </c>
      <c r="AA106" s="36" t="s">
        <v>682</v>
      </c>
      <c r="AB106" s="1" t="s">
        <v>931</v>
      </c>
      <c r="AC106" s="1" t="s">
        <v>932</v>
      </c>
      <c r="AD106" s="1" t="s">
        <v>933</v>
      </c>
      <c r="AE106" s="74" t="s">
        <v>704</v>
      </c>
      <c r="AF106" s="74" t="s">
        <v>688</v>
      </c>
      <c r="AG106" s="74" t="s">
        <v>689</v>
      </c>
      <c r="AH106" s="79"/>
    </row>
    <row r="107" spans="2:34" ht="89.25" customHeight="1" x14ac:dyDescent="0.25">
      <c r="B107" s="386"/>
      <c r="C107" s="389"/>
      <c r="D107" s="416"/>
      <c r="E107" s="36" t="s">
        <v>678</v>
      </c>
      <c r="F107" s="73" t="s">
        <v>706</v>
      </c>
      <c r="G107" s="131" t="s">
        <v>729</v>
      </c>
      <c r="H107" s="28" t="s">
        <v>700</v>
      </c>
      <c r="I107" s="1" t="s">
        <v>789</v>
      </c>
      <c r="J107" s="1" t="s">
        <v>789</v>
      </c>
      <c r="K107" s="1" t="s">
        <v>789</v>
      </c>
      <c r="L107" s="28">
        <v>6</v>
      </c>
      <c r="M107" s="74" t="str">
        <f t="shared" si="148"/>
        <v>Alto</v>
      </c>
      <c r="N107" s="28">
        <v>3</v>
      </c>
      <c r="O107" s="74" t="str">
        <f t="shared" si="138"/>
        <v>Frecuente</v>
      </c>
      <c r="P107" s="73">
        <f t="shared" si="149"/>
        <v>18</v>
      </c>
      <c r="Q107" s="73" t="str">
        <f t="shared" si="150"/>
        <v>Alto</v>
      </c>
      <c r="R107" s="36">
        <v>10</v>
      </c>
      <c r="S107" s="74" t="str">
        <f t="shared" si="151"/>
        <v>Leve</v>
      </c>
      <c r="T107" s="73">
        <f t="shared" si="152"/>
        <v>180</v>
      </c>
      <c r="U107" s="73" t="str">
        <f t="shared" si="153"/>
        <v>II</v>
      </c>
      <c r="V107" s="93" t="str">
        <f t="shared" ref="V107:V110" si="154">+IF(U107=0,"",IF(U107="I","No Aceptable",IF(U107="II","No Aceptable  o Aceptable con control específico",IF(U107="III","Aceptable",IF(U107="IV","Aceptable","")))))</f>
        <v>No Aceptable  o Aceptable con control específico</v>
      </c>
      <c r="W107" s="128">
        <v>30</v>
      </c>
      <c r="X107" s="28" t="s">
        <v>700</v>
      </c>
      <c r="Y107" s="28" t="s">
        <v>678</v>
      </c>
      <c r="Z107" s="36" t="s">
        <v>682</v>
      </c>
      <c r="AA107" s="36" t="s">
        <v>682</v>
      </c>
      <c r="AB107" s="1" t="s">
        <v>934</v>
      </c>
      <c r="AC107" s="1" t="s">
        <v>935</v>
      </c>
      <c r="AD107" s="1" t="s">
        <v>796</v>
      </c>
      <c r="AE107" s="74" t="s">
        <v>704</v>
      </c>
      <c r="AF107" s="74" t="s">
        <v>688</v>
      </c>
      <c r="AG107" s="74" t="s">
        <v>689</v>
      </c>
      <c r="AH107" s="79"/>
    </row>
    <row r="108" spans="2:34" ht="89.25" customHeight="1" x14ac:dyDescent="0.25">
      <c r="B108" s="386"/>
      <c r="C108" s="389"/>
      <c r="D108" s="416"/>
      <c r="E108" s="36" t="s">
        <v>678</v>
      </c>
      <c r="F108" s="73" t="s">
        <v>698</v>
      </c>
      <c r="G108" s="131" t="s">
        <v>936</v>
      </c>
      <c r="H108" s="28" t="s">
        <v>700</v>
      </c>
      <c r="I108" s="1" t="s">
        <v>789</v>
      </c>
      <c r="J108" s="1" t="s">
        <v>789</v>
      </c>
      <c r="K108" s="1" t="s">
        <v>789</v>
      </c>
      <c r="L108" s="28">
        <v>6</v>
      </c>
      <c r="M108" s="74" t="str">
        <f t="shared" si="148"/>
        <v>Alto</v>
      </c>
      <c r="N108" s="28">
        <v>3</v>
      </c>
      <c r="O108" s="74" t="str">
        <f t="shared" si="138"/>
        <v>Frecuente</v>
      </c>
      <c r="P108" s="73">
        <f t="shared" si="149"/>
        <v>18</v>
      </c>
      <c r="Q108" s="73" t="str">
        <f t="shared" si="150"/>
        <v>Alto</v>
      </c>
      <c r="R108" s="36">
        <v>10</v>
      </c>
      <c r="S108" s="74" t="str">
        <f t="shared" si="151"/>
        <v>Leve</v>
      </c>
      <c r="T108" s="73">
        <f t="shared" si="152"/>
        <v>180</v>
      </c>
      <c r="U108" s="73" t="str">
        <f t="shared" si="153"/>
        <v>II</v>
      </c>
      <c r="V108" s="93" t="str">
        <f t="shared" si="154"/>
        <v>No Aceptable  o Aceptable con control específico</v>
      </c>
      <c r="W108" s="128">
        <v>30</v>
      </c>
      <c r="X108" s="28" t="s">
        <v>700</v>
      </c>
      <c r="Y108" s="28" t="s">
        <v>678</v>
      </c>
      <c r="Z108" s="36" t="s">
        <v>682</v>
      </c>
      <c r="AA108" s="36" t="s">
        <v>682</v>
      </c>
      <c r="AB108" s="1" t="s">
        <v>708</v>
      </c>
      <c r="AC108" s="1" t="s">
        <v>935</v>
      </c>
      <c r="AD108" s="74" t="s">
        <v>682</v>
      </c>
      <c r="AE108" s="74" t="s">
        <v>937</v>
      </c>
      <c r="AF108" s="74" t="s">
        <v>688</v>
      </c>
      <c r="AG108" s="74" t="s">
        <v>689</v>
      </c>
      <c r="AH108" s="79"/>
    </row>
    <row r="109" spans="2:34" ht="89.25" customHeight="1" x14ac:dyDescent="0.25">
      <c r="B109" s="386"/>
      <c r="C109" s="389"/>
      <c r="D109" s="416"/>
      <c r="E109" s="36" t="s">
        <v>678</v>
      </c>
      <c r="F109" s="159" t="s">
        <v>863</v>
      </c>
      <c r="G109" s="34" t="s">
        <v>938</v>
      </c>
      <c r="H109" s="28" t="s">
        <v>939</v>
      </c>
      <c r="I109" s="36" t="s">
        <v>682</v>
      </c>
      <c r="J109" s="36" t="s">
        <v>682</v>
      </c>
      <c r="K109" s="36" t="s">
        <v>682</v>
      </c>
      <c r="L109" s="36">
        <v>2</v>
      </c>
      <c r="M109" s="74" t="str">
        <f t="shared" si="148"/>
        <v>Medio</v>
      </c>
      <c r="N109" s="36">
        <v>4</v>
      </c>
      <c r="O109" s="74" t="str">
        <f t="shared" si="138"/>
        <v>Continua</v>
      </c>
      <c r="P109" s="73">
        <f t="shared" si="149"/>
        <v>8</v>
      </c>
      <c r="Q109" s="73" t="str">
        <f t="shared" si="150"/>
        <v>Medio</v>
      </c>
      <c r="R109" s="28">
        <v>25</v>
      </c>
      <c r="S109" s="74" t="str">
        <f t="shared" si="151"/>
        <v>Grave</v>
      </c>
      <c r="T109" s="73">
        <f t="shared" si="152"/>
        <v>200</v>
      </c>
      <c r="U109" s="73" t="str">
        <f t="shared" si="153"/>
        <v>II</v>
      </c>
      <c r="V109" s="93" t="str">
        <f t="shared" si="154"/>
        <v>No Aceptable  o Aceptable con control específico</v>
      </c>
      <c r="W109" s="128">
        <v>30</v>
      </c>
      <c r="X109" s="34" t="s">
        <v>940</v>
      </c>
      <c r="Y109" s="36" t="s">
        <v>650</v>
      </c>
      <c r="Z109" s="36" t="s">
        <v>682</v>
      </c>
      <c r="AA109" s="36" t="s">
        <v>682</v>
      </c>
      <c r="AB109" s="36" t="s">
        <v>682</v>
      </c>
      <c r="AC109" s="34" t="s">
        <v>941</v>
      </c>
      <c r="AD109" s="28" t="s">
        <v>682</v>
      </c>
      <c r="AE109" s="34" t="s">
        <v>842</v>
      </c>
      <c r="AF109" s="74" t="s">
        <v>688</v>
      </c>
      <c r="AG109" s="74" t="s">
        <v>689</v>
      </c>
      <c r="AH109" s="79"/>
    </row>
    <row r="110" spans="2:34" ht="89.25" customHeight="1" x14ac:dyDescent="0.25">
      <c r="B110" s="386"/>
      <c r="C110" s="389"/>
      <c r="D110" s="416"/>
      <c r="E110" s="36" t="s">
        <v>678</v>
      </c>
      <c r="F110" s="159" t="s">
        <v>863</v>
      </c>
      <c r="G110" s="110" t="s">
        <v>942</v>
      </c>
      <c r="H110" s="110" t="s">
        <v>943</v>
      </c>
      <c r="I110" s="110" t="s">
        <v>682</v>
      </c>
      <c r="J110" s="110" t="s">
        <v>682</v>
      </c>
      <c r="K110" s="110" t="s">
        <v>682</v>
      </c>
      <c r="L110" s="110">
        <v>2</v>
      </c>
      <c r="M110" s="74" t="str">
        <f t="shared" si="148"/>
        <v>Medio</v>
      </c>
      <c r="N110" s="110">
        <v>4</v>
      </c>
      <c r="O110" s="74" t="str">
        <f t="shared" si="138"/>
        <v>Continua</v>
      </c>
      <c r="P110" s="73">
        <f t="shared" si="149"/>
        <v>8</v>
      </c>
      <c r="Q110" s="73" t="str">
        <f t="shared" si="150"/>
        <v>Medio</v>
      </c>
      <c r="R110" s="28">
        <v>25</v>
      </c>
      <c r="S110" s="74" t="str">
        <f t="shared" si="151"/>
        <v>Grave</v>
      </c>
      <c r="T110" s="73">
        <f t="shared" si="152"/>
        <v>200</v>
      </c>
      <c r="U110" s="73" t="str">
        <f t="shared" si="153"/>
        <v>II</v>
      </c>
      <c r="V110" s="93" t="str">
        <f t="shared" si="154"/>
        <v>No Aceptable  o Aceptable con control específico</v>
      </c>
      <c r="W110" s="128">
        <v>30</v>
      </c>
      <c r="X110" s="110" t="s">
        <v>940</v>
      </c>
      <c r="Y110" s="110" t="s">
        <v>650</v>
      </c>
      <c r="Z110" s="110" t="s">
        <v>682</v>
      </c>
      <c r="AA110" s="110" t="s">
        <v>682</v>
      </c>
      <c r="AB110" s="110" t="s">
        <v>682</v>
      </c>
      <c r="AC110" s="34" t="s">
        <v>941</v>
      </c>
      <c r="AD110" s="110" t="s">
        <v>682</v>
      </c>
      <c r="AE110" s="34" t="s">
        <v>842</v>
      </c>
      <c r="AF110" s="74" t="s">
        <v>705</v>
      </c>
      <c r="AG110" s="74" t="s">
        <v>689</v>
      </c>
      <c r="AH110" s="79"/>
    </row>
    <row r="111" spans="2:34" s="112" customFormat="1" ht="89.25" customHeight="1" x14ac:dyDescent="0.25">
      <c r="B111" s="386"/>
      <c r="C111" s="389"/>
      <c r="D111" s="416"/>
      <c r="E111" s="139" t="s">
        <v>678</v>
      </c>
      <c r="F111" s="159" t="s">
        <v>944</v>
      </c>
      <c r="G111" s="72" t="s">
        <v>945</v>
      </c>
      <c r="H111" s="72" t="s">
        <v>946</v>
      </c>
      <c r="I111" s="119" t="s">
        <v>789</v>
      </c>
      <c r="J111" s="119" t="s">
        <v>789</v>
      </c>
      <c r="K111" s="119" t="s">
        <v>789</v>
      </c>
      <c r="L111" s="139">
        <v>6</v>
      </c>
      <c r="M111" s="120" t="str">
        <f t="shared" si="148"/>
        <v>Alto</v>
      </c>
      <c r="N111" s="109">
        <v>2</v>
      </c>
      <c r="O111" s="120" t="str">
        <f t="shared" si="138"/>
        <v>Ocasional</v>
      </c>
      <c r="P111" s="148">
        <f t="shared" si="149"/>
        <v>12</v>
      </c>
      <c r="Q111" s="148" t="str">
        <f t="shared" si="150"/>
        <v>Alto</v>
      </c>
      <c r="R111" s="139">
        <v>10</v>
      </c>
      <c r="S111" s="120" t="str">
        <f t="shared" si="151"/>
        <v>Leve</v>
      </c>
      <c r="T111" s="148">
        <f t="shared" si="152"/>
        <v>120</v>
      </c>
      <c r="U111" s="148" t="str">
        <f t="shared" si="153"/>
        <v>III</v>
      </c>
      <c r="V111" s="93" t="str">
        <f>+IF(U111=0,"",IF(U111="I","No Aceptable",IF(U111="II","No Aceptable  o Aceptable con control específico",IF(U111="III","Mejorable",IF(U111="IV","Aceptable","")))))</f>
        <v>Mejorable</v>
      </c>
      <c r="W111" s="128">
        <v>30</v>
      </c>
      <c r="X111" s="119" t="s">
        <v>947</v>
      </c>
      <c r="Y111" s="109" t="s">
        <v>678</v>
      </c>
      <c r="Z111" s="109" t="s">
        <v>678</v>
      </c>
      <c r="AA111" s="139" t="s">
        <v>682</v>
      </c>
      <c r="AB111" s="119" t="s">
        <v>682</v>
      </c>
      <c r="AC111" s="119" t="s">
        <v>948</v>
      </c>
      <c r="AD111" s="119" t="s">
        <v>682</v>
      </c>
      <c r="AE111" s="120" t="s">
        <v>723</v>
      </c>
      <c r="AF111" s="74" t="s">
        <v>688</v>
      </c>
      <c r="AG111" s="120" t="s">
        <v>689</v>
      </c>
      <c r="AH111" s="121"/>
    </row>
    <row r="112" spans="2:34" ht="89.25" customHeight="1" thickBot="1" x14ac:dyDescent="0.3">
      <c r="B112" s="394"/>
      <c r="C112" s="395"/>
      <c r="D112" s="424"/>
      <c r="E112" s="94" t="s">
        <v>673</v>
      </c>
      <c r="F112" s="95" t="s">
        <v>718</v>
      </c>
      <c r="G112" s="96" t="s">
        <v>719</v>
      </c>
      <c r="H112" s="97" t="s">
        <v>732</v>
      </c>
      <c r="I112" s="98" t="s">
        <v>682</v>
      </c>
      <c r="J112" s="98" t="s">
        <v>682</v>
      </c>
      <c r="K112" s="98" t="s">
        <v>682</v>
      </c>
      <c r="L112" s="97">
        <v>2</v>
      </c>
      <c r="M112" s="98" t="str">
        <f t="shared" si="148"/>
        <v>Medio</v>
      </c>
      <c r="N112" s="97">
        <v>2</v>
      </c>
      <c r="O112" s="98" t="str">
        <f t="shared" si="138"/>
        <v>Ocasional</v>
      </c>
      <c r="P112" s="95">
        <f t="shared" si="149"/>
        <v>4</v>
      </c>
      <c r="Q112" s="95" t="str">
        <f t="shared" si="150"/>
        <v>Bajo</v>
      </c>
      <c r="R112" s="97">
        <v>25</v>
      </c>
      <c r="S112" s="98" t="str">
        <f t="shared" si="151"/>
        <v>Grave</v>
      </c>
      <c r="T112" s="95">
        <f t="shared" si="152"/>
        <v>100</v>
      </c>
      <c r="U112" s="95" t="str">
        <f t="shared" si="153"/>
        <v>III</v>
      </c>
      <c r="V112" s="133" t="str">
        <f>+IF(U112=0,"",IF(U112="I","No Aceptable",IF(U112="II","No Aceptable  o Aceptable con control específico",IF(U112="III","Mejorable",IF(U112="IV","Aceptable","")))))</f>
        <v>Mejorable</v>
      </c>
      <c r="W112" s="182">
        <v>5</v>
      </c>
      <c r="X112" s="97" t="s">
        <v>721</v>
      </c>
      <c r="Y112" s="98" t="s">
        <v>678</v>
      </c>
      <c r="Z112" s="98" t="s">
        <v>682</v>
      </c>
      <c r="AA112" s="98" t="s">
        <v>682</v>
      </c>
      <c r="AB112" s="137" t="s">
        <v>682</v>
      </c>
      <c r="AC112" s="100" t="s">
        <v>722</v>
      </c>
      <c r="AD112" s="98" t="s">
        <v>682</v>
      </c>
      <c r="AE112" s="98" t="s">
        <v>723</v>
      </c>
      <c r="AF112" s="98" t="s">
        <v>688</v>
      </c>
      <c r="AG112" s="98" t="s">
        <v>689</v>
      </c>
      <c r="AH112" s="101"/>
    </row>
    <row r="113" spans="2:34" ht="89.25" customHeight="1" x14ac:dyDescent="0.25">
      <c r="B113" s="385" t="s">
        <v>675</v>
      </c>
      <c r="C113" s="388" t="s">
        <v>949</v>
      </c>
      <c r="D113" s="391" t="s">
        <v>950</v>
      </c>
      <c r="E113" s="60" t="s">
        <v>678</v>
      </c>
      <c r="F113" s="61" t="s">
        <v>679</v>
      </c>
      <c r="G113" s="60" t="s">
        <v>726</v>
      </c>
      <c r="H113" s="60" t="s">
        <v>744</v>
      </c>
      <c r="I113" s="62" t="s">
        <v>682</v>
      </c>
      <c r="J113" s="62" t="s">
        <v>682</v>
      </c>
      <c r="K113" s="62" t="s">
        <v>682</v>
      </c>
      <c r="L113" s="91">
        <v>2</v>
      </c>
      <c r="M113" s="62" t="str">
        <f>+IF(L113="","Bajo",IF(L113=2,"Medio",IF(L113=6,"Alto",IF(L113=10,"Muy Alto",""))))</f>
        <v>Medio</v>
      </c>
      <c r="N113" s="91">
        <v>2</v>
      </c>
      <c r="O113" s="62" t="str">
        <f t="shared" si="138"/>
        <v>Ocasional</v>
      </c>
      <c r="P113" s="92">
        <f>+IF(L113="",N113,(N113*L113))</f>
        <v>4</v>
      </c>
      <c r="Q113" s="92" t="str">
        <f>+IF(P113=0,"",IF(P113&lt;5,"Bajo",IF(P113&lt;9,"Medio",IF(P113&lt;21,"Alto",IF(P113&lt;41,"Muy Alto","")))))</f>
        <v>Bajo</v>
      </c>
      <c r="R113" s="91">
        <v>25</v>
      </c>
      <c r="S113" s="62" t="str">
        <f>+IF(R113=0,"",IF(R113&lt;11,"Leve",IF(R113&lt;26,"Grave",IF(R113&lt;61,"Muy Grave",IF(R113&lt;101,"Muerte","")))))</f>
        <v>Grave</v>
      </c>
      <c r="T113" s="92">
        <f>+R113*P113</f>
        <v>100</v>
      </c>
      <c r="U113" s="92" t="str">
        <f>+IF(T113=0,"",IF(T113&lt;21,"IV",IF(T113&lt;121,"III",IF(T113&lt;501,"II",IF(T113&lt;4001,"I","")))))</f>
        <v>III</v>
      </c>
      <c r="V113" s="66" t="str">
        <f>+IF(U113=0,"",IF(U113="I","No Aceptable",IF(U113="II","No Aceptable  o Aceptable con control específico",IF(U113="III","Mejorable",IF(U113="IV","Aceptable","")))))</f>
        <v>Mejorable</v>
      </c>
      <c r="W113" s="62">
        <v>5</v>
      </c>
      <c r="X113" s="60" t="s">
        <v>845</v>
      </c>
      <c r="Y113" s="62" t="s">
        <v>678</v>
      </c>
      <c r="Z113" s="62" t="s">
        <v>682</v>
      </c>
      <c r="AA113" s="62" t="s">
        <v>682</v>
      </c>
      <c r="AB113" s="67" t="s">
        <v>684</v>
      </c>
      <c r="AC113" s="68" t="s">
        <v>727</v>
      </c>
      <c r="AD113" s="68" t="s">
        <v>686</v>
      </c>
      <c r="AE113" s="62" t="s">
        <v>704</v>
      </c>
      <c r="AF113" s="62" t="s">
        <v>688</v>
      </c>
      <c r="AG113" s="62" t="s">
        <v>689</v>
      </c>
      <c r="AH113" s="69"/>
    </row>
    <row r="114" spans="2:34" ht="89.25" customHeight="1" x14ac:dyDescent="0.25">
      <c r="B114" s="386"/>
      <c r="C114" s="389"/>
      <c r="D114" s="392"/>
      <c r="E114" s="72" t="s">
        <v>678</v>
      </c>
      <c r="F114" s="73" t="s">
        <v>691</v>
      </c>
      <c r="G114" s="72" t="s">
        <v>921</v>
      </c>
      <c r="H114" s="72" t="s">
        <v>693</v>
      </c>
      <c r="I114" s="74" t="s">
        <v>682</v>
      </c>
      <c r="J114" s="74" t="s">
        <v>682</v>
      </c>
      <c r="K114" s="74" t="s">
        <v>682</v>
      </c>
      <c r="L114" s="28">
        <v>6</v>
      </c>
      <c r="M114" s="74" t="str">
        <f t="shared" ref="M114" si="155">+IF(L114="","Bajo",IF(L114=2,"Medio",IF(L114=6,"Alto",IF(L114=10,"Muy Alto",""))))</f>
        <v>Alto</v>
      </c>
      <c r="N114" s="28">
        <v>3</v>
      </c>
      <c r="O114" s="74" t="str">
        <f>+IF(N114=0,"",IF(N114=1,"Esporádica",IF(N114=2,"Ocasional",IF(N114=3,"Frecuente",IF(N114=4,"Continua","")))))</f>
        <v>Frecuente</v>
      </c>
      <c r="P114" s="73">
        <f t="shared" ref="P114" si="156">+IF(L114="",N114,(N114*L114))</f>
        <v>18</v>
      </c>
      <c r="Q114" s="73" t="str">
        <f t="shared" ref="Q114" si="157">+IF(P114=0,"",IF(P114&lt;5,"Bajo",IF(P114&lt;9,"Medio",IF(P114&lt;21,"Alto",IF(P114&lt;41,"Muy Alto","")))))</f>
        <v>Alto</v>
      </c>
      <c r="R114" s="39">
        <v>10</v>
      </c>
      <c r="S114" s="75" t="str">
        <f>+IF(R114=0,"",IF(R114&lt;11,"Leve",IF(R114&lt;26,"Grave",IF(R114&lt;61,"Muy Grave",IF(R114&lt;101,"Muerte","")))))</f>
        <v>Leve</v>
      </c>
      <c r="T114" s="73">
        <f t="shared" ref="T114" si="158">+R114*P114</f>
        <v>180</v>
      </c>
      <c r="U114" s="73" t="str">
        <f t="shared" ref="U114" si="159">+IF(T114=0,"",IF(T114&lt;21,"IV",IF(T114&lt;121,"III",IF(T114&lt;501,"II",IF(T114&lt;4001,"I","")))))</f>
        <v>II</v>
      </c>
      <c r="V114" s="93" t="str">
        <f t="shared" ref="V114" si="160">+IF(U114=0,"",IF(U114="I","No Aceptable",IF(U114="II","No Aceptable  o Aceptable con control específico",IF(U114="III","Aceptable",IF(U114="IV","Aceptable","")))))</f>
        <v>No Aceptable  o Aceptable con control específico</v>
      </c>
      <c r="W114" s="74">
        <v>5</v>
      </c>
      <c r="X114" s="72" t="s">
        <v>694</v>
      </c>
      <c r="Y114" s="74" t="s">
        <v>678</v>
      </c>
      <c r="Z114" s="74" t="s">
        <v>682</v>
      </c>
      <c r="AA114" s="74" t="s">
        <v>682</v>
      </c>
      <c r="AB114" s="1" t="s">
        <v>695</v>
      </c>
      <c r="AC114" s="78" t="s">
        <v>696</v>
      </c>
      <c r="AD114" s="72" t="s">
        <v>682</v>
      </c>
      <c r="AE114" s="74" t="s">
        <v>728</v>
      </c>
      <c r="AF114" s="74" t="s">
        <v>688</v>
      </c>
      <c r="AG114" s="74" t="s">
        <v>689</v>
      </c>
      <c r="AH114" s="79"/>
    </row>
    <row r="115" spans="2:34" ht="89.25" customHeight="1" x14ac:dyDescent="0.25">
      <c r="B115" s="386"/>
      <c r="C115" s="389"/>
      <c r="D115" s="392"/>
      <c r="E115" s="36" t="s">
        <v>678</v>
      </c>
      <c r="F115" s="73" t="s">
        <v>698</v>
      </c>
      <c r="G115" s="131" t="s">
        <v>699</v>
      </c>
      <c r="H115" s="28" t="s">
        <v>700</v>
      </c>
      <c r="I115" s="74" t="s">
        <v>682</v>
      </c>
      <c r="J115" s="74" t="s">
        <v>682</v>
      </c>
      <c r="K115" s="74" t="s">
        <v>682</v>
      </c>
      <c r="L115" s="28">
        <v>6</v>
      </c>
      <c r="M115" s="74" t="str">
        <f>+IF(L115="","Bajo",IF(L115=2,"Medio",IF(L115=6,"Alto",IF(L115=10,"Muy Alto",""))))</f>
        <v>Alto</v>
      </c>
      <c r="N115" s="28">
        <v>3</v>
      </c>
      <c r="O115" s="74" t="str">
        <f t="shared" ref="O115:O121" si="161">+IF(N115=0,"",IF(N115=1,"Esporádica",IF(N115=2,"Ocasional",IF(N115=3,"Frecuente",IF(N115=4,"Continua","")))))</f>
        <v>Frecuente</v>
      </c>
      <c r="P115" s="73">
        <f>+IF(L115="",N115,(N115*L115))</f>
        <v>18</v>
      </c>
      <c r="Q115" s="73" t="str">
        <f>+IF(P115=0,"",IF(P115&lt;5,"Bajo",IF(P115&lt;9,"Medio",IF(P115&lt;21,"Alto",IF(P115&lt;41,"Muy Alto","")))))</f>
        <v>Alto</v>
      </c>
      <c r="R115" s="28">
        <v>25</v>
      </c>
      <c r="S115" s="74" t="str">
        <f>+IF(R115=0,"",IF(R115&lt;11,"Leve",IF(R115&lt;26,"Grave",IF(R115&lt;61,"Muy Grave",IF(R115&lt;101,"Muerte","")))))</f>
        <v>Grave</v>
      </c>
      <c r="T115" s="73">
        <f>+R115*P115</f>
        <v>450</v>
      </c>
      <c r="U115" s="73" t="str">
        <f>+IF(T115=0,"",IF(T115&lt;21,"IV",IF(T115&lt;121,"III",IF(T115&lt;501,"II",IF(T115&lt;4001,"I","")))))</f>
        <v>II</v>
      </c>
      <c r="V115" s="93" t="str">
        <f>+IF(U115=0,"",IF(U115="I","No Aceptable",IF(U115="II","No Aceptable  o Aceptable con control específico",IF(U115="III","Mejorable",IF(U115="IV","Aceptable","")))))</f>
        <v>No Aceptable  o Aceptable con control específico</v>
      </c>
      <c r="W115" s="74">
        <v>5</v>
      </c>
      <c r="X115" s="28" t="s">
        <v>700</v>
      </c>
      <c r="Y115" s="74" t="s">
        <v>678</v>
      </c>
      <c r="Z115" s="74" t="s">
        <v>682</v>
      </c>
      <c r="AA115" s="74" t="s">
        <v>682</v>
      </c>
      <c r="AB115" s="1" t="s">
        <v>708</v>
      </c>
      <c r="AC115" s="1" t="s">
        <v>703</v>
      </c>
      <c r="AD115" s="74" t="s">
        <v>682</v>
      </c>
      <c r="AE115" s="74" t="s">
        <v>704</v>
      </c>
      <c r="AF115" s="74" t="s">
        <v>705</v>
      </c>
      <c r="AG115" s="74" t="s">
        <v>689</v>
      </c>
      <c r="AH115" s="79"/>
    </row>
    <row r="116" spans="2:34" ht="89.25" customHeight="1" x14ac:dyDescent="0.25">
      <c r="B116" s="386"/>
      <c r="C116" s="389"/>
      <c r="D116" s="392"/>
      <c r="E116" s="36" t="s">
        <v>678</v>
      </c>
      <c r="F116" s="73" t="s">
        <v>706</v>
      </c>
      <c r="G116" s="1" t="s">
        <v>951</v>
      </c>
      <c r="H116" s="28" t="s">
        <v>700</v>
      </c>
      <c r="I116" s="74" t="s">
        <v>682</v>
      </c>
      <c r="J116" s="74" t="s">
        <v>682</v>
      </c>
      <c r="K116" s="74" t="s">
        <v>682</v>
      </c>
      <c r="L116" s="28">
        <v>6</v>
      </c>
      <c r="M116" s="74" t="str">
        <f>+IF(L116="","Bajo",IF(L116=2,"Medio",IF(L116=6,"Alto",IF(L116=10,"Muy Alto",""))))</f>
        <v>Alto</v>
      </c>
      <c r="N116" s="28">
        <v>3</v>
      </c>
      <c r="O116" s="74" t="str">
        <f t="shared" si="161"/>
        <v>Frecuente</v>
      </c>
      <c r="P116" s="73">
        <f t="shared" ref="P116:P119" si="162">+IF(L116="",N116,(N116*L116))</f>
        <v>18</v>
      </c>
      <c r="Q116" s="73" t="str">
        <f t="shared" ref="Q116:Q119" si="163">+IF(P116=0,"",IF(P116&lt;5,"Bajo",IF(P116&lt;9,"Medio",IF(P116&lt;21,"Alto",IF(P116&lt;41,"Muy Alto","")))))</f>
        <v>Alto</v>
      </c>
      <c r="R116" s="28">
        <v>25</v>
      </c>
      <c r="S116" s="74" t="str">
        <f t="shared" ref="S116:S117" si="164">+IF(R116=0,"",IF(R116&lt;11,"Leve",IF(R116&lt;26,"Grave",IF(R116&lt;61,"Muy Grave",IF(R116&lt;101,"Muerte","")))))</f>
        <v>Grave</v>
      </c>
      <c r="T116" s="73">
        <f t="shared" ref="T116:T119" si="165">+R116*P116</f>
        <v>450</v>
      </c>
      <c r="U116" s="73" t="str">
        <f t="shared" ref="U116:U120" si="166">+IF(T116=0,"",IF(T116&lt;21,"IV",IF(T116&lt;121,"III",IF(T116&lt;501,"II",IF(T116&lt;4001,"I","")))))</f>
        <v>II</v>
      </c>
      <c r="V116" s="93" t="str">
        <f t="shared" ref="V116" si="167">+IF(U116=0,"",IF(U116="I","No Aceptable",IF(U116="II","No Aceptable  o Aceptable con control específico",IF(U116="III","Aceptable",IF(U116="IV","Aceptable","")))))</f>
        <v>No Aceptable  o Aceptable con control específico</v>
      </c>
      <c r="W116" s="74">
        <v>5</v>
      </c>
      <c r="X116" s="28" t="s">
        <v>700</v>
      </c>
      <c r="Y116" s="74" t="s">
        <v>678</v>
      </c>
      <c r="Z116" s="74" t="s">
        <v>682</v>
      </c>
      <c r="AA116" s="74" t="s">
        <v>682</v>
      </c>
      <c r="AB116" s="1" t="s">
        <v>708</v>
      </c>
      <c r="AC116" s="1" t="s">
        <v>703</v>
      </c>
      <c r="AD116" s="74" t="s">
        <v>682</v>
      </c>
      <c r="AE116" s="74" t="s">
        <v>704</v>
      </c>
      <c r="AF116" s="74" t="s">
        <v>705</v>
      </c>
      <c r="AG116" s="74" t="s">
        <v>689</v>
      </c>
      <c r="AH116" s="79"/>
    </row>
    <row r="117" spans="2:34" ht="89.25" customHeight="1" x14ac:dyDescent="0.25">
      <c r="B117" s="386"/>
      <c r="C117" s="389"/>
      <c r="D117" s="392"/>
      <c r="E117" s="36" t="s">
        <v>678</v>
      </c>
      <c r="F117" s="73" t="s">
        <v>706</v>
      </c>
      <c r="G117" s="1" t="s">
        <v>737</v>
      </c>
      <c r="H117" s="28" t="s">
        <v>700</v>
      </c>
      <c r="I117" s="74" t="s">
        <v>682</v>
      </c>
      <c r="J117" s="74" t="s">
        <v>682</v>
      </c>
      <c r="K117" s="74" t="s">
        <v>682</v>
      </c>
      <c r="L117" s="28">
        <v>2</v>
      </c>
      <c r="M117" s="74" t="str">
        <f t="shared" ref="M117:M118" si="168">+IF(L117="","Bajo",IF(L117=2,"Medio",IF(L117=6,"Alto",IF(L117=10,"Muy Alto",""))))</f>
        <v>Medio</v>
      </c>
      <c r="N117" s="28">
        <v>2</v>
      </c>
      <c r="O117" s="74" t="str">
        <f t="shared" si="161"/>
        <v>Ocasional</v>
      </c>
      <c r="P117" s="73">
        <f t="shared" si="162"/>
        <v>4</v>
      </c>
      <c r="Q117" s="73" t="str">
        <f t="shared" si="163"/>
        <v>Bajo</v>
      </c>
      <c r="R117" s="28">
        <v>25</v>
      </c>
      <c r="S117" s="74" t="str">
        <f t="shared" si="164"/>
        <v>Grave</v>
      </c>
      <c r="T117" s="73">
        <f t="shared" si="165"/>
        <v>100</v>
      </c>
      <c r="U117" s="73" t="str">
        <f t="shared" si="166"/>
        <v>III</v>
      </c>
      <c r="V117" s="93" t="str">
        <f>+IF(U117=0,"",IF(U117="I","No Aceptable",IF(U117="II","No Aceptable  o Aceptable con control específico",IF(U117="III","Mejorable",IF(U117="IV","Aceptable","")))))</f>
        <v>Mejorable</v>
      </c>
      <c r="W117" s="74">
        <v>5</v>
      </c>
      <c r="X117" s="28" t="s">
        <v>700</v>
      </c>
      <c r="Y117" s="74" t="s">
        <v>678</v>
      </c>
      <c r="Z117" s="74" t="s">
        <v>682</v>
      </c>
      <c r="AA117" s="74" t="s">
        <v>682</v>
      </c>
      <c r="AB117" s="1" t="s">
        <v>711</v>
      </c>
      <c r="AC117" s="1" t="s">
        <v>703</v>
      </c>
      <c r="AD117" s="74" t="s">
        <v>682</v>
      </c>
      <c r="AE117" s="74" t="s">
        <v>704</v>
      </c>
      <c r="AF117" s="74" t="s">
        <v>688</v>
      </c>
      <c r="AG117" s="74" t="s">
        <v>689</v>
      </c>
      <c r="AH117" s="79"/>
    </row>
    <row r="118" spans="2:34" ht="89.25" customHeight="1" x14ac:dyDescent="0.25">
      <c r="B118" s="386"/>
      <c r="C118" s="389"/>
      <c r="D118" s="392"/>
      <c r="E118" s="36" t="s">
        <v>678</v>
      </c>
      <c r="F118" s="73" t="s">
        <v>713</v>
      </c>
      <c r="G118" s="1" t="s">
        <v>714</v>
      </c>
      <c r="H118" s="28" t="s">
        <v>715</v>
      </c>
      <c r="I118" s="74" t="s">
        <v>682</v>
      </c>
      <c r="J118" s="74" t="s">
        <v>682</v>
      </c>
      <c r="K118" s="74" t="s">
        <v>682</v>
      </c>
      <c r="L118" s="28">
        <v>2</v>
      </c>
      <c r="M118" s="74" t="str">
        <f t="shared" si="168"/>
        <v>Medio</v>
      </c>
      <c r="N118" s="28">
        <v>2</v>
      </c>
      <c r="O118" s="74" t="str">
        <f t="shared" si="161"/>
        <v>Ocasional</v>
      </c>
      <c r="P118" s="73">
        <f t="shared" si="162"/>
        <v>4</v>
      </c>
      <c r="Q118" s="73" t="str">
        <f t="shared" si="163"/>
        <v>Bajo</v>
      </c>
      <c r="R118" s="28">
        <v>25</v>
      </c>
      <c r="S118" s="74" t="str">
        <f>+IF(R118=0,"",IF(R118&lt;11,"Leve",IF(R118&lt;26,"Grave",IF(R118&lt;61,"Muy Grave",IF(R118&lt;101,"Muerte","")))))</f>
        <v>Grave</v>
      </c>
      <c r="T118" s="73">
        <f t="shared" si="165"/>
        <v>100</v>
      </c>
      <c r="U118" s="73" t="str">
        <f t="shared" si="166"/>
        <v>III</v>
      </c>
      <c r="V118" s="93" t="str">
        <f>+IF(U118=0,"",IF(U118="I","No Aceptable",IF(U118="II","No Aceptable  o Aceptable con control específico",IF(U118="III","Mejorable",IF(U118="IV","Aceptable","")))))</f>
        <v>Mejorable</v>
      </c>
      <c r="W118" s="74">
        <v>5</v>
      </c>
      <c r="X118" s="28" t="s">
        <v>715</v>
      </c>
      <c r="Y118" s="74" t="s">
        <v>678</v>
      </c>
      <c r="Z118" s="74" t="s">
        <v>682</v>
      </c>
      <c r="AA118" s="74" t="s">
        <v>682</v>
      </c>
      <c r="AB118" s="1" t="s">
        <v>716</v>
      </c>
      <c r="AC118" s="1" t="s">
        <v>759</v>
      </c>
      <c r="AD118" s="74" t="s">
        <v>682</v>
      </c>
      <c r="AE118" s="74" t="s">
        <v>952</v>
      </c>
      <c r="AF118" s="74" t="s">
        <v>688</v>
      </c>
      <c r="AG118" s="74" t="s">
        <v>689</v>
      </c>
      <c r="AH118" s="79"/>
    </row>
    <row r="119" spans="2:34" ht="89.25" customHeight="1" x14ac:dyDescent="0.25">
      <c r="B119" s="386"/>
      <c r="C119" s="389"/>
      <c r="D119" s="392"/>
      <c r="E119" s="36" t="s">
        <v>678</v>
      </c>
      <c r="F119" s="73" t="s">
        <v>718</v>
      </c>
      <c r="G119" s="72" t="s">
        <v>719</v>
      </c>
      <c r="H119" s="28" t="s">
        <v>732</v>
      </c>
      <c r="I119" s="74" t="s">
        <v>682</v>
      </c>
      <c r="J119" s="74" t="s">
        <v>682</v>
      </c>
      <c r="K119" s="74" t="s">
        <v>682</v>
      </c>
      <c r="L119" s="28">
        <v>2</v>
      </c>
      <c r="M119" s="74" t="str">
        <f>+IF(L119="","Bajo",IF(L119=2,"Medio",IF(L119=6,"Alto",IF(L119=10,"Muy Alto",""))))</f>
        <v>Medio</v>
      </c>
      <c r="N119" s="28">
        <v>2</v>
      </c>
      <c r="O119" s="74" t="str">
        <f t="shared" si="161"/>
        <v>Ocasional</v>
      </c>
      <c r="P119" s="73">
        <f t="shared" si="162"/>
        <v>4</v>
      </c>
      <c r="Q119" s="73" t="str">
        <f t="shared" si="163"/>
        <v>Bajo</v>
      </c>
      <c r="R119" s="28">
        <v>25</v>
      </c>
      <c r="S119" s="74" t="str">
        <f t="shared" ref="S119" si="169">+IF(R119=0,"",IF(R119&lt;11,"Leve",IF(R119&lt;26,"Grave",IF(R119&lt;61,"Muy Grave",IF(R119&lt;101,"Muerte","")))))</f>
        <v>Grave</v>
      </c>
      <c r="T119" s="73">
        <f t="shared" si="165"/>
        <v>100</v>
      </c>
      <c r="U119" s="73" t="str">
        <f t="shared" si="166"/>
        <v>III</v>
      </c>
      <c r="V119" s="93" t="str">
        <f>+IF(U119=0,"",IF(U119="I","No Aceptable",IF(U119="II","No Aceptable  o Aceptable con control específico",IF(U119="III","Mejorable",IF(U119="IV","Aceptable","")))))</f>
        <v>Mejorable</v>
      </c>
      <c r="W119" s="74">
        <v>5</v>
      </c>
      <c r="X119" s="28" t="s">
        <v>721</v>
      </c>
      <c r="Y119" s="74" t="s">
        <v>678</v>
      </c>
      <c r="Z119" s="74" t="s">
        <v>682</v>
      </c>
      <c r="AA119" s="74" t="s">
        <v>682</v>
      </c>
      <c r="AB119" s="1" t="s">
        <v>716</v>
      </c>
      <c r="AC119" s="1" t="s">
        <v>722</v>
      </c>
      <c r="AD119" s="74" t="s">
        <v>682</v>
      </c>
      <c r="AE119" s="74" t="s">
        <v>723</v>
      </c>
      <c r="AF119" s="74" t="s">
        <v>741</v>
      </c>
      <c r="AG119" s="74" t="s">
        <v>689</v>
      </c>
      <c r="AH119" s="79"/>
    </row>
    <row r="120" spans="2:34" ht="89.25" customHeight="1" thickBot="1" x14ac:dyDescent="0.3">
      <c r="B120" s="387"/>
      <c r="C120" s="390"/>
      <c r="D120" s="393"/>
      <c r="E120" s="82" t="s">
        <v>678</v>
      </c>
      <c r="F120" s="83" t="s">
        <v>718</v>
      </c>
      <c r="G120" s="165" t="s">
        <v>761</v>
      </c>
      <c r="H120" s="170" t="s">
        <v>762</v>
      </c>
      <c r="I120" s="86" t="s">
        <v>682</v>
      </c>
      <c r="J120" s="86" t="s">
        <v>682</v>
      </c>
      <c r="K120" s="86" t="s">
        <v>682</v>
      </c>
      <c r="L120" s="87">
        <v>2</v>
      </c>
      <c r="M120" s="86" t="str">
        <f>+IF(L120="","Bajo",IF(L120=2,"Medio",IF(L120=6,"Alto",IF(L120=10,"Muy Alto",""))))</f>
        <v>Medio</v>
      </c>
      <c r="N120" s="87">
        <v>2</v>
      </c>
      <c r="O120" s="86" t="str">
        <f t="shared" si="161"/>
        <v>Ocasional</v>
      </c>
      <c r="P120" s="83">
        <f>+IF(L120="",N120,(N120*L120))</f>
        <v>4</v>
      </c>
      <c r="Q120" s="83" t="str">
        <f>+IF(P120=0,"",IF(P120&lt;5,"Bajo",IF(P120&lt;9,"Medio",IF(P120&lt;21,"Alto",IF(P120&lt;41,"Muy Alto","")))))</f>
        <v>Bajo</v>
      </c>
      <c r="R120" s="87">
        <v>25</v>
      </c>
      <c r="S120" s="86" t="str">
        <f>+IF(R120=0,"",IF(R120&lt;11,"Leve",IF(R120&lt;26,"Grave",IF(R120&lt;61,"Muy Grave",IF(R120&lt;101,"Muerte","")))))</f>
        <v>Grave</v>
      </c>
      <c r="T120" s="83">
        <f>+R120*P120</f>
        <v>100</v>
      </c>
      <c r="U120" s="83" t="str">
        <f t="shared" si="166"/>
        <v>III</v>
      </c>
      <c r="V120" s="105" t="str">
        <f>+IF(U120=0,"",IF(U120="I","No Aceptable",IF(U120="II","No Aceptable  o Aceptable con control específico",IF(U120="III","Mejorable",IF(U120="IV","Aceptable","")))))</f>
        <v>Mejorable</v>
      </c>
      <c r="W120" s="86">
        <v>5</v>
      </c>
      <c r="X120" s="165" t="s">
        <v>763</v>
      </c>
      <c r="Y120" s="86" t="s">
        <v>678</v>
      </c>
      <c r="Z120" s="86" t="s">
        <v>682</v>
      </c>
      <c r="AA120" s="86" t="s">
        <v>682</v>
      </c>
      <c r="AB120" s="89" t="s">
        <v>716</v>
      </c>
      <c r="AC120" s="89" t="s">
        <v>722</v>
      </c>
      <c r="AD120" s="86" t="s">
        <v>682</v>
      </c>
      <c r="AE120" s="86" t="s">
        <v>723</v>
      </c>
      <c r="AF120" s="86" t="s">
        <v>688</v>
      </c>
      <c r="AG120" s="86" t="s">
        <v>689</v>
      </c>
      <c r="AH120" s="90"/>
    </row>
    <row r="121" spans="2:34" ht="89.25" customHeight="1" thickBot="1" x14ac:dyDescent="0.3">
      <c r="B121" s="385" t="s">
        <v>675</v>
      </c>
      <c r="C121" s="388" t="s">
        <v>953</v>
      </c>
      <c r="D121" s="391" t="s">
        <v>954</v>
      </c>
      <c r="E121" s="60" t="s">
        <v>678</v>
      </c>
      <c r="F121" s="61" t="s">
        <v>679</v>
      </c>
      <c r="G121" s="60" t="s">
        <v>726</v>
      </c>
      <c r="H121" s="60" t="s">
        <v>744</v>
      </c>
      <c r="I121" s="62" t="s">
        <v>682</v>
      </c>
      <c r="J121" s="62" t="s">
        <v>682</v>
      </c>
      <c r="K121" s="62" t="s">
        <v>682</v>
      </c>
      <c r="L121" s="91">
        <v>2</v>
      </c>
      <c r="M121" s="62" t="str">
        <f>+IF(L121="","Bajo",IF(L121=2,"Medio",IF(L121=6,"Alto",IF(L121=10,"Muy Alto",""))))</f>
        <v>Medio</v>
      </c>
      <c r="N121" s="91">
        <v>2</v>
      </c>
      <c r="O121" s="62" t="str">
        <f t="shared" si="161"/>
        <v>Ocasional</v>
      </c>
      <c r="P121" s="92">
        <f>+IF(L121="",N121,(N121*L121))</f>
        <v>4</v>
      </c>
      <c r="Q121" s="92" t="str">
        <f>+IF(P121=0,"",IF(P121&lt;5,"Bajo",IF(P121&lt;9,"Medio",IF(P121&lt;21,"Alto",IF(P121&lt;41,"Muy Alto","")))))</f>
        <v>Bajo</v>
      </c>
      <c r="R121" s="91">
        <v>25</v>
      </c>
      <c r="S121" s="62" t="str">
        <f>+IF(R121=0,"",IF(R121&lt;11,"Leve",IF(R121&lt;26,"Grave",IF(R121&lt;61,"Muy Grave",IF(R121&lt;101,"Muerte","")))))</f>
        <v>Grave</v>
      </c>
      <c r="T121" s="92">
        <f>+R121*P121</f>
        <v>100</v>
      </c>
      <c r="U121" s="92" t="str">
        <f>+IF(T121=0,"",IF(T121&lt;21,"IV",IF(T121&lt;121,"III",IF(T121&lt;501,"II",IF(T121&lt;4001,"I","")))))</f>
        <v>III</v>
      </c>
      <c r="V121" s="66" t="str">
        <f>+IF(U121=0,"",IF(U121="I","No Aceptable",IF(U121="II","No Aceptable  o Aceptable con control específico",IF(U121="III","Mejorable",IF(U121="IV","Aceptable","")))))</f>
        <v>Mejorable</v>
      </c>
      <c r="W121" s="62">
        <v>2</v>
      </c>
      <c r="X121" s="60" t="s">
        <v>845</v>
      </c>
      <c r="Y121" s="62" t="s">
        <v>678</v>
      </c>
      <c r="Z121" s="62" t="s">
        <v>682</v>
      </c>
      <c r="AA121" s="62" t="s">
        <v>682</v>
      </c>
      <c r="AB121" s="67" t="s">
        <v>684</v>
      </c>
      <c r="AC121" s="68" t="s">
        <v>727</v>
      </c>
      <c r="AD121" s="68" t="s">
        <v>686</v>
      </c>
      <c r="AE121" s="62" t="s">
        <v>687</v>
      </c>
      <c r="AF121" s="62" t="s">
        <v>688</v>
      </c>
      <c r="AG121" s="62" t="s">
        <v>689</v>
      </c>
      <c r="AH121" s="69"/>
    </row>
    <row r="122" spans="2:34" ht="89.25" customHeight="1" thickBot="1" x14ac:dyDescent="0.3">
      <c r="B122" s="386"/>
      <c r="C122" s="389"/>
      <c r="D122" s="392"/>
      <c r="E122" s="72" t="s">
        <v>678</v>
      </c>
      <c r="F122" s="73" t="s">
        <v>691</v>
      </c>
      <c r="G122" s="72" t="s">
        <v>955</v>
      </c>
      <c r="H122" s="72" t="s">
        <v>693</v>
      </c>
      <c r="I122" s="74" t="s">
        <v>682</v>
      </c>
      <c r="J122" s="74" t="s">
        <v>682</v>
      </c>
      <c r="K122" s="74" t="s">
        <v>682</v>
      </c>
      <c r="L122" s="28">
        <v>6</v>
      </c>
      <c r="M122" s="74" t="str">
        <f t="shared" ref="M122" si="170">+IF(L122="","Bajo",IF(L122=2,"Medio",IF(L122=6,"Alto",IF(L122=10,"Muy Alto",""))))</f>
        <v>Alto</v>
      </c>
      <c r="N122" s="28">
        <v>3</v>
      </c>
      <c r="O122" s="74" t="str">
        <f>+IF(N122=0,"",IF(N122=1,"Esporádica",IF(N122=2,"Ocasional",IF(N122=3,"Frecuente",IF(N122=4,"Continua","")))))</f>
        <v>Frecuente</v>
      </c>
      <c r="P122" s="73">
        <f t="shared" ref="P122" si="171">+IF(L122="",N122,(N122*L122))</f>
        <v>18</v>
      </c>
      <c r="Q122" s="73" t="str">
        <f t="shared" ref="Q122" si="172">+IF(P122=0,"",IF(P122&lt;5,"Bajo",IF(P122&lt;9,"Medio",IF(P122&lt;21,"Alto",IF(P122&lt;41,"Muy Alto","")))))</f>
        <v>Alto</v>
      </c>
      <c r="R122" s="39">
        <v>10</v>
      </c>
      <c r="S122" s="75" t="str">
        <f>+IF(R122=0,"",IF(R122&lt;11,"Leve",IF(R122&lt;26,"Grave",IF(R122&lt;61,"Muy Grave",IF(R122&lt;101,"Muerte","")))))</f>
        <v>Leve</v>
      </c>
      <c r="T122" s="73">
        <f t="shared" ref="T122" si="173">+R122*P122</f>
        <v>180</v>
      </c>
      <c r="U122" s="73" t="str">
        <f t="shared" ref="U122" si="174">+IF(T122=0,"",IF(T122&lt;21,"IV",IF(T122&lt;121,"III",IF(T122&lt;501,"II",IF(T122&lt;4001,"I","")))))</f>
        <v>II</v>
      </c>
      <c r="V122" s="93" t="str">
        <f t="shared" ref="V122" si="175">+IF(U122=0,"",IF(U122="I","No Aceptable",IF(U122="II","No Aceptable  o Aceptable con control específico",IF(U122="III","Aceptable",IF(U122="IV","Aceptable","")))))</f>
        <v>No Aceptable  o Aceptable con control específico</v>
      </c>
      <c r="W122" s="62">
        <v>2</v>
      </c>
      <c r="X122" s="72" t="s">
        <v>694</v>
      </c>
      <c r="Y122" s="74" t="s">
        <v>678</v>
      </c>
      <c r="Z122" s="74" t="s">
        <v>682</v>
      </c>
      <c r="AA122" s="74" t="s">
        <v>682</v>
      </c>
      <c r="AB122" s="1" t="s">
        <v>695</v>
      </c>
      <c r="AC122" s="78" t="s">
        <v>696</v>
      </c>
      <c r="AD122" s="72" t="s">
        <v>682</v>
      </c>
      <c r="AE122" s="74" t="s">
        <v>746</v>
      </c>
      <c r="AF122" s="74" t="s">
        <v>688</v>
      </c>
      <c r="AG122" s="74" t="s">
        <v>689</v>
      </c>
      <c r="AH122" s="79"/>
    </row>
    <row r="123" spans="2:34" ht="89.25" customHeight="1" thickBot="1" x14ac:dyDescent="0.3">
      <c r="B123" s="386"/>
      <c r="C123" s="389"/>
      <c r="D123" s="392"/>
      <c r="E123" s="36" t="s">
        <v>678</v>
      </c>
      <c r="F123" s="73" t="s">
        <v>698</v>
      </c>
      <c r="G123" s="1" t="s">
        <v>699</v>
      </c>
      <c r="H123" s="28" t="s">
        <v>700</v>
      </c>
      <c r="I123" s="74" t="s">
        <v>682</v>
      </c>
      <c r="J123" s="74" t="s">
        <v>682</v>
      </c>
      <c r="K123" s="74" t="s">
        <v>682</v>
      </c>
      <c r="L123" s="28">
        <v>6</v>
      </c>
      <c r="M123" s="74" t="str">
        <f>+IF(L123="","Bajo",IF(L123=2,"Medio",IF(L123=6,"Alto",IF(L123=10,"Muy Alto",""))))</f>
        <v>Alto</v>
      </c>
      <c r="N123" s="28">
        <v>3</v>
      </c>
      <c r="O123" s="74" t="str">
        <f t="shared" ref="O123:O129" si="176">+IF(N123=0,"",IF(N123=1,"Esporádica",IF(N123=2,"Ocasional",IF(N123=3,"Frecuente",IF(N123=4,"Continua","")))))</f>
        <v>Frecuente</v>
      </c>
      <c r="P123" s="73">
        <f>+IF(L123="",N123,(N123*L123))</f>
        <v>18</v>
      </c>
      <c r="Q123" s="73" t="str">
        <f>+IF(P123=0,"",IF(P123&lt;5,"Bajo",IF(P123&lt;9,"Medio",IF(P123&lt;21,"Alto",IF(P123&lt;41,"Muy Alto","")))))</f>
        <v>Alto</v>
      </c>
      <c r="R123" s="28">
        <v>25</v>
      </c>
      <c r="S123" s="74" t="str">
        <f>+IF(R123=0,"",IF(R123&lt;11,"Leve",IF(R123&lt;26,"Grave",IF(R123&lt;61,"Muy Grave",IF(R123&lt;101,"Muerte","")))))</f>
        <v>Grave</v>
      </c>
      <c r="T123" s="73">
        <f>+R123*P123</f>
        <v>450</v>
      </c>
      <c r="U123" s="73" t="str">
        <f>+IF(T123=0,"",IF(T123&lt;21,"IV",IF(T123&lt;121,"III",IF(T123&lt;501,"II",IF(T123&lt;4001,"I","")))))</f>
        <v>II</v>
      </c>
      <c r="V123" s="93" t="str">
        <f>+IF(U123=0,"",IF(U123="I","No Aceptable",IF(U123="II","No Aceptable  o Aceptable con control específico",IF(U123="III","Mejorable",IF(U123="IV","Aceptable","")))))</f>
        <v>No Aceptable  o Aceptable con control específico</v>
      </c>
      <c r="W123" s="62">
        <v>2</v>
      </c>
      <c r="X123" s="28" t="s">
        <v>700</v>
      </c>
      <c r="Y123" s="74" t="s">
        <v>678</v>
      </c>
      <c r="Z123" s="74" t="s">
        <v>682</v>
      </c>
      <c r="AA123" s="74" t="s">
        <v>682</v>
      </c>
      <c r="AB123" s="1" t="s">
        <v>708</v>
      </c>
      <c r="AC123" s="1" t="s">
        <v>703</v>
      </c>
      <c r="AD123" s="74" t="s">
        <v>682</v>
      </c>
      <c r="AE123" s="74" t="s">
        <v>704</v>
      </c>
      <c r="AF123" s="74" t="s">
        <v>705</v>
      </c>
      <c r="AG123" s="74" t="s">
        <v>689</v>
      </c>
      <c r="AH123" s="79"/>
    </row>
    <row r="124" spans="2:34" ht="89.25" customHeight="1" thickBot="1" x14ac:dyDescent="0.3">
      <c r="B124" s="386"/>
      <c r="C124" s="389"/>
      <c r="D124" s="392"/>
      <c r="E124" s="36" t="s">
        <v>678</v>
      </c>
      <c r="F124" s="73" t="s">
        <v>706</v>
      </c>
      <c r="G124" s="1" t="s">
        <v>729</v>
      </c>
      <c r="H124" s="28" t="s">
        <v>700</v>
      </c>
      <c r="I124" s="74" t="s">
        <v>682</v>
      </c>
      <c r="J124" s="74" t="s">
        <v>682</v>
      </c>
      <c r="K124" s="74" t="s">
        <v>682</v>
      </c>
      <c r="L124" s="28">
        <v>6</v>
      </c>
      <c r="M124" s="74" t="str">
        <f>+IF(L124="","Bajo",IF(L124=2,"Medio",IF(L124=6,"Alto",IF(L124=10,"Muy Alto",""))))</f>
        <v>Alto</v>
      </c>
      <c r="N124" s="28">
        <v>3</v>
      </c>
      <c r="O124" s="74" t="str">
        <f t="shared" si="176"/>
        <v>Frecuente</v>
      </c>
      <c r="P124" s="73">
        <f t="shared" ref="P124:P127" si="177">+IF(L124="",N124,(N124*L124))</f>
        <v>18</v>
      </c>
      <c r="Q124" s="73" t="str">
        <f t="shared" ref="Q124:Q127" si="178">+IF(P124=0,"",IF(P124&lt;5,"Bajo",IF(P124&lt;9,"Medio",IF(P124&lt;21,"Alto",IF(P124&lt;41,"Muy Alto","")))))</f>
        <v>Alto</v>
      </c>
      <c r="R124" s="28">
        <v>25</v>
      </c>
      <c r="S124" s="74" t="str">
        <f t="shared" ref="S124:S125" si="179">+IF(R124=0,"",IF(R124&lt;11,"Leve",IF(R124&lt;26,"Grave",IF(R124&lt;61,"Muy Grave",IF(R124&lt;101,"Muerte","")))))</f>
        <v>Grave</v>
      </c>
      <c r="T124" s="73">
        <f t="shared" ref="T124:T127" si="180">+R124*P124</f>
        <v>450</v>
      </c>
      <c r="U124" s="73" t="str">
        <f t="shared" ref="U124:U128" si="181">+IF(T124=0,"",IF(T124&lt;21,"IV",IF(T124&lt;121,"III",IF(T124&lt;501,"II",IF(T124&lt;4001,"I","")))))</f>
        <v>II</v>
      </c>
      <c r="V124" s="93" t="str">
        <f t="shared" ref="V124" si="182">+IF(U124=0,"",IF(U124="I","No Aceptable",IF(U124="II","No Aceptable  o Aceptable con control específico",IF(U124="III","Aceptable",IF(U124="IV","Aceptable","")))))</f>
        <v>No Aceptable  o Aceptable con control específico</v>
      </c>
      <c r="W124" s="62">
        <v>2</v>
      </c>
      <c r="X124" s="28" t="s">
        <v>700</v>
      </c>
      <c r="Y124" s="74" t="s">
        <v>678</v>
      </c>
      <c r="Z124" s="74" t="s">
        <v>682</v>
      </c>
      <c r="AA124" s="74" t="s">
        <v>682</v>
      </c>
      <c r="AB124" s="1" t="s">
        <v>708</v>
      </c>
      <c r="AC124" s="1" t="s">
        <v>703</v>
      </c>
      <c r="AD124" s="74" t="s">
        <v>682</v>
      </c>
      <c r="AE124" s="74" t="s">
        <v>704</v>
      </c>
      <c r="AF124" s="74" t="s">
        <v>705</v>
      </c>
      <c r="AG124" s="74" t="s">
        <v>689</v>
      </c>
      <c r="AH124" s="79"/>
    </row>
    <row r="125" spans="2:34" ht="89.25" customHeight="1" thickBot="1" x14ac:dyDescent="0.3">
      <c r="B125" s="386"/>
      <c r="C125" s="389"/>
      <c r="D125" s="392"/>
      <c r="E125" s="36" t="s">
        <v>678</v>
      </c>
      <c r="F125" s="73" t="s">
        <v>706</v>
      </c>
      <c r="G125" s="1" t="s">
        <v>737</v>
      </c>
      <c r="H125" s="28" t="s">
        <v>700</v>
      </c>
      <c r="I125" s="74" t="s">
        <v>682</v>
      </c>
      <c r="J125" s="74" t="s">
        <v>682</v>
      </c>
      <c r="K125" s="74" t="s">
        <v>682</v>
      </c>
      <c r="L125" s="28">
        <v>2</v>
      </c>
      <c r="M125" s="74" t="str">
        <f t="shared" ref="M125:M127" si="183">+IF(L125="","Bajo",IF(L125=2,"Medio",IF(L125=6,"Alto",IF(L125=10,"Muy Alto",""))))</f>
        <v>Medio</v>
      </c>
      <c r="N125" s="28">
        <v>2</v>
      </c>
      <c r="O125" s="74" t="str">
        <f t="shared" si="176"/>
        <v>Ocasional</v>
      </c>
      <c r="P125" s="73">
        <f t="shared" si="177"/>
        <v>4</v>
      </c>
      <c r="Q125" s="73" t="str">
        <f t="shared" si="178"/>
        <v>Bajo</v>
      </c>
      <c r="R125" s="28">
        <v>25</v>
      </c>
      <c r="S125" s="74" t="str">
        <f t="shared" si="179"/>
        <v>Grave</v>
      </c>
      <c r="T125" s="73">
        <f t="shared" si="180"/>
        <v>100</v>
      </c>
      <c r="U125" s="73" t="str">
        <f t="shared" si="181"/>
        <v>III</v>
      </c>
      <c r="V125" s="93" t="str">
        <f>+IF(U125=0,"",IF(U125="I","No Aceptable",IF(U125="II","No Aceptable  o Aceptable con control específico",IF(U125="III","Mejorable",IF(U125="IV","Aceptable","")))))</f>
        <v>Mejorable</v>
      </c>
      <c r="W125" s="62">
        <v>2</v>
      </c>
      <c r="X125" s="28" t="s">
        <v>700</v>
      </c>
      <c r="Y125" s="74" t="s">
        <v>678</v>
      </c>
      <c r="Z125" s="74" t="s">
        <v>682</v>
      </c>
      <c r="AA125" s="74" t="s">
        <v>682</v>
      </c>
      <c r="AB125" s="1" t="s">
        <v>711</v>
      </c>
      <c r="AC125" s="1" t="s">
        <v>703</v>
      </c>
      <c r="AD125" s="74" t="s">
        <v>682</v>
      </c>
      <c r="AE125" s="74" t="s">
        <v>704</v>
      </c>
      <c r="AF125" s="74" t="s">
        <v>688</v>
      </c>
      <c r="AG125" s="74" t="s">
        <v>689</v>
      </c>
      <c r="AH125" s="79"/>
    </row>
    <row r="126" spans="2:34" ht="89.25" customHeight="1" thickBot="1" x14ac:dyDescent="0.3">
      <c r="B126" s="386"/>
      <c r="C126" s="389"/>
      <c r="D126" s="392"/>
      <c r="E126" s="36" t="s">
        <v>678</v>
      </c>
      <c r="F126" s="73" t="s">
        <v>713</v>
      </c>
      <c r="G126" s="1" t="s">
        <v>714</v>
      </c>
      <c r="H126" s="28" t="s">
        <v>715</v>
      </c>
      <c r="I126" s="74" t="s">
        <v>682</v>
      </c>
      <c r="J126" s="74" t="s">
        <v>682</v>
      </c>
      <c r="K126" s="74" t="s">
        <v>682</v>
      </c>
      <c r="L126" s="28">
        <v>2</v>
      </c>
      <c r="M126" s="74" t="str">
        <f t="shared" si="183"/>
        <v>Medio</v>
      </c>
      <c r="N126" s="28">
        <v>2</v>
      </c>
      <c r="O126" s="74" t="str">
        <f t="shared" si="176"/>
        <v>Ocasional</v>
      </c>
      <c r="P126" s="73">
        <f t="shared" si="177"/>
        <v>4</v>
      </c>
      <c r="Q126" s="73" t="str">
        <f t="shared" si="178"/>
        <v>Bajo</v>
      </c>
      <c r="R126" s="28">
        <v>25</v>
      </c>
      <c r="S126" s="74" t="str">
        <f>+IF(R126=0,"",IF(R126&lt;11,"Leve",IF(R126&lt;26,"Grave",IF(R126&lt;61,"Muy Grave",IF(R126&lt;101,"Muerte","")))))</f>
        <v>Grave</v>
      </c>
      <c r="T126" s="73">
        <f t="shared" si="180"/>
        <v>100</v>
      </c>
      <c r="U126" s="73" t="str">
        <f t="shared" si="181"/>
        <v>III</v>
      </c>
      <c r="V126" s="93" t="str">
        <f>+IF(U126=0,"",IF(U126="I","No Aceptable",IF(U126="II","No Aceptable  o Aceptable con control específico",IF(U126="III","Mejorable",IF(U126="IV","Aceptable","")))))</f>
        <v>Mejorable</v>
      </c>
      <c r="W126" s="62">
        <v>2</v>
      </c>
      <c r="X126" s="28" t="s">
        <v>715</v>
      </c>
      <c r="Y126" s="74" t="s">
        <v>678</v>
      </c>
      <c r="Z126" s="74" t="s">
        <v>682</v>
      </c>
      <c r="AA126" s="74" t="s">
        <v>682</v>
      </c>
      <c r="AB126" s="1" t="s">
        <v>716</v>
      </c>
      <c r="AC126" s="1" t="s">
        <v>759</v>
      </c>
      <c r="AD126" s="74" t="s">
        <v>682</v>
      </c>
      <c r="AE126" s="74" t="s">
        <v>758</v>
      </c>
      <c r="AF126" s="74" t="s">
        <v>688</v>
      </c>
      <c r="AG126" s="74" t="s">
        <v>689</v>
      </c>
      <c r="AH126" s="79"/>
    </row>
    <row r="127" spans="2:34" ht="89.25" customHeight="1" thickBot="1" x14ac:dyDescent="0.3">
      <c r="B127" s="386"/>
      <c r="C127" s="389"/>
      <c r="D127" s="392"/>
      <c r="E127" s="36" t="s">
        <v>678</v>
      </c>
      <c r="F127" s="73" t="s">
        <v>718</v>
      </c>
      <c r="G127" s="72" t="s">
        <v>719</v>
      </c>
      <c r="H127" s="28" t="s">
        <v>732</v>
      </c>
      <c r="I127" s="74" t="s">
        <v>682</v>
      </c>
      <c r="J127" s="74" t="s">
        <v>682</v>
      </c>
      <c r="K127" s="74" t="s">
        <v>682</v>
      </c>
      <c r="L127" s="28">
        <v>2</v>
      </c>
      <c r="M127" s="74" t="str">
        <f t="shared" si="183"/>
        <v>Medio</v>
      </c>
      <c r="N127" s="28">
        <v>2</v>
      </c>
      <c r="O127" s="74" t="str">
        <f t="shared" si="176"/>
        <v>Ocasional</v>
      </c>
      <c r="P127" s="73">
        <f t="shared" si="177"/>
        <v>4</v>
      </c>
      <c r="Q127" s="73" t="str">
        <f t="shared" si="178"/>
        <v>Bajo</v>
      </c>
      <c r="R127" s="28">
        <v>25</v>
      </c>
      <c r="S127" s="74" t="str">
        <f t="shared" ref="S127" si="184">+IF(R127=0,"",IF(R127&lt;11,"Leve",IF(R127&lt;26,"Grave",IF(R127&lt;61,"Muy Grave",IF(R127&lt;101,"Muerte","")))))</f>
        <v>Grave</v>
      </c>
      <c r="T127" s="73">
        <f t="shared" si="180"/>
        <v>100</v>
      </c>
      <c r="U127" s="73" t="str">
        <f t="shared" si="181"/>
        <v>III</v>
      </c>
      <c r="V127" s="93" t="str">
        <f>+IF(U127=0,"",IF(U127="I","No Aceptable",IF(U127="II","No Aceptable  o Aceptable con control específico",IF(U127="III","Mejorable",IF(U127="IV","Aceptable","")))))</f>
        <v>Mejorable</v>
      </c>
      <c r="W127" s="62">
        <v>2</v>
      </c>
      <c r="X127" s="28" t="s">
        <v>721</v>
      </c>
      <c r="Y127" s="74" t="s">
        <v>678</v>
      </c>
      <c r="Z127" s="74" t="s">
        <v>682</v>
      </c>
      <c r="AA127" s="74" t="s">
        <v>682</v>
      </c>
      <c r="AB127" s="1" t="s">
        <v>716</v>
      </c>
      <c r="AC127" s="1" t="s">
        <v>722</v>
      </c>
      <c r="AD127" s="74" t="s">
        <v>682</v>
      </c>
      <c r="AE127" s="74" t="s">
        <v>956</v>
      </c>
      <c r="AF127" s="74" t="s">
        <v>741</v>
      </c>
      <c r="AG127" s="74" t="s">
        <v>689</v>
      </c>
      <c r="AH127" s="79"/>
    </row>
    <row r="128" spans="2:34" ht="89.25" customHeight="1" thickBot="1" x14ac:dyDescent="0.3">
      <c r="B128" s="387"/>
      <c r="C128" s="390"/>
      <c r="D128" s="393"/>
      <c r="E128" s="82" t="s">
        <v>678</v>
      </c>
      <c r="F128" s="83" t="s">
        <v>718</v>
      </c>
      <c r="G128" s="165" t="s">
        <v>761</v>
      </c>
      <c r="H128" s="170" t="s">
        <v>762</v>
      </c>
      <c r="I128" s="86" t="s">
        <v>682</v>
      </c>
      <c r="J128" s="86" t="s">
        <v>682</v>
      </c>
      <c r="K128" s="86" t="s">
        <v>682</v>
      </c>
      <c r="L128" s="87">
        <v>2</v>
      </c>
      <c r="M128" s="86" t="str">
        <f>+IF(L128="","Bajo",IF(L128=2,"Medio",IF(L128=6,"Alto",IF(L128=10,"Muy Alto",""))))</f>
        <v>Medio</v>
      </c>
      <c r="N128" s="87">
        <v>2</v>
      </c>
      <c r="O128" s="86" t="str">
        <f t="shared" si="176"/>
        <v>Ocasional</v>
      </c>
      <c r="P128" s="83">
        <f>+IF(L128="",N128,(N128*L128))</f>
        <v>4</v>
      </c>
      <c r="Q128" s="83" t="str">
        <f>+IF(P128=0,"",IF(P128&lt;5,"Bajo",IF(P128&lt;9,"Medio",IF(P128&lt;21,"Alto",IF(P128&lt;41,"Muy Alto","")))))</f>
        <v>Bajo</v>
      </c>
      <c r="R128" s="87">
        <v>25</v>
      </c>
      <c r="S128" s="86" t="str">
        <f>+IF(R128=0,"",IF(R128&lt;11,"Leve",IF(R128&lt;26,"Grave",IF(R128&lt;61,"Muy Grave",IF(R128&lt;101,"Muerte","")))))</f>
        <v>Grave</v>
      </c>
      <c r="T128" s="83">
        <f>+R128*P128</f>
        <v>100</v>
      </c>
      <c r="U128" s="83" t="str">
        <f t="shared" si="181"/>
        <v>III</v>
      </c>
      <c r="V128" s="105" t="str">
        <f>+IF(U128=0,"",IF(U128="I","No Aceptable",IF(U128="II","No Aceptable  o Aceptable con control específico",IF(U128="III","Mejorable",IF(U128="IV","Aceptable","")))))</f>
        <v>Mejorable</v>
      </c>
      <c r="W128" s="62">
        <v>2</v>
      </c>
      <c r="X128" s="165" t="s">
        <v>763</v>
      </c>
      <c r="Y128" s="86" t="s">
        <v>678</v>
      </c>
      <c r="Z128" s="86" t="s">
        <v>682</v>
      </c>
      <c r="AA128" s="86" t="s">
        <v>682</v>
      </c>
      <c r="AB128" s="89" t="s">
        <v>716</v>
      </c>
      <c r="AC128" s="89" t="s">
        <v>722</v>
      </c>
      <c r="AD128" s="86" t="s">
        <v>682</v>
      </c>
      <c r="AE128" s="86" t="s">
        <v>916</v>
      </c>
      <c r="AF128" s="86" t="s">
        <v>688</v>
      </c>
      <c r="AG128" s="86" t="s">
        <v>689</v>
      </c>
      <c r="AH128" s="90"/>
    </row>
    <row r="129" spans="2:37" ht="89.25" customHeight="1" x14ac:dyDescent="0.25">
      <c r="B129" s="385" t="s">
        <v>675</v>
      </c>
      <c r="C129" s="388" t="s">
        <v>957</v>
      </c>
      <c r="D129" s="391" t="s">
        <v>958</v>
      </c>
      <c r="E129" s="60" t="s">
        <v>678</v>
      </c>
      <c r="F129" s="61" t="s">
        <v>679</v>
      </c>
      <c r="G129" s="60" t="s">
        <v>959</v>
      </c>
      <c r="H129" s="60" t="s">
        <v>744</v>
      </c>
      <c r="I129" s="62" t="s">
        <v>682</v>
      </c>
      <c r="J129" s="62" t="s">
        <v>682</v>
      </c>
      <c r="K129" s="62" t="s">
        <v>682</v>
      </c>
      <c r="L129" s="91">
        <v>2</v>
      </c>
      <c r="M129" s="62" t="str">
        <f>+IF(L129="","Bajo",IF(L129=2,"Medio",IF(L129=6,"Alto",IF(L129=10,"Muy Alto",""))))</f>
        <v>Medio</v>
      </c>
      <c r="N129" s="91">
        <v>2</v>
      </c>
      <c r="O129" s="62" t="str">
        <f t="shared" si="176"/>
        <v>Ocasional</v>
      </c>
      <c r="P129" s="92">
        <f>+IF(L129="",N129,(N129*L129))</f>
        <v>4</v>
      </c>
      <c r="Q129" s="92" t="str">
        <f>+IF(P129=0,"",IF(P129&lt;5,"Bajo",IF(P129&lt;9,"Medio",IF(P129&lt;21,"Alto",IF(P129&lt;41,"Muy Alto","")))))</f>
        <v>Bajo</v>
      </c>
      <c r="R129" s="91">
        <v>25</v>
      </c>
      <c r="S129" s="62" t="str">
        <f>+IF(R129=0,"",IF(R129&lt;11,"Leve",IF(R129&lt;26,"Grave",IF(R129&lt;61,"Muy Grave",IF(R129&lt;101,"Muerte","")))))</f>
        <v>Grave</v>
      </c>
      <c r="T129" s="92">
        <f>+R129*P129</f>
        <v>100</v>
      </c>
      <c r="U129" s="92" t="str">
        <f>+IF(T129=0,"",IF(T129&lt;21,"IV",IF(T129&lt;121,"III",IF(T129&lt;501,"II",IF(T129&lt;4001,"I","")))))</f>
        <v>III</v>
      </c>
      <c r="V129" s="66" t="str">
        <f>+IF(U129=0,"",IF(U129="I","No Aceptable",IF(U129="II","No Aceptable  o Aceptable con control específico",IF(U129="III","Mejorable",IF(U129="IV","Aceptable","")))))</f>
        <v>Mejorable</v>
      </c>
      <c r="W129" s="62">
        <v>12</v>
      </c>
      <c r="X129" s="60" t="s">
        <v>683</v>
      </c>
      <c r="Y129" s="62" t="s">
        <v>678</v>
      </c>
      <c r="Z129" s="62" t="s">
        <v>682</v>
      </c>
      <c r="AA129" s="62" t="s">
        <v>682</v>
      </c>
      <c r="AB129" s="67" t="s">
        <v>684</v>
      </c>
      <c r="AC129" s="68" t="s">
        <v>727</v>
      </c>
      <c r="AD129" s="68" t="s">
        <v>686</v>
      </c>
      <c r="AE129" s="62" t="s">
        <v>687</v>
      </c>
      <c r="AF129" s="62" t="s">
        <v>688</v>
      </c>
      <c r="AG129" s="62" t="s">
        <v>689</v>
      </c>
      <c r="AH129" s="69"/>
    </row>
    <row r="130" spans="2:37" ht="89.25" customHeight="1" x14ac:dyDescent="0.25">
      <c r="B130" s="386"/>
      <c r="C130" s="389"/>
      <c r="D130" s="392"/>
      <c r="E130" s="72" t="s">
        <v>678</v>
      </c>
      <c r="F130" s="73" t="s">
        <v>691</v>
      </c>
      <c r="G130" s="72" t="s">
        <v>960</v>
      </c>
      <c r="H130" s="72" t="s">
        <v>915</v>
      </c>
      <c r="I130" s="74" t="s">
        <v>682</v>
      </c>
      <c r="J130" s="74" t="s">
        <v>682</v>
      </c>
      <c r="K130" s="74" t="s">
        <v>682</v>
      </c>
      <c r="L130" s="28">
        <v>6</v>
      </c>
      <c r="M130" s="74" t="str">
        <f t="shared" ref="M130" si="185">+IF(L130="","Bajo",IF(L130=2,"Medio",IF(L130=6,"Alto",IF(L130=10,"Muy Alto",""))))</f>
        <v>Alto</v>
      </c>
      <c r="N130" s="28">
        <v>3</v>
      </c>
      <c r="O130" s="74" t="str">
        <f>+IF(N130=0,"",IF(N130=1,"Esporádica",IF(N130=2,"Ocasional",IF(N130=3,"Frecuente",IF(N130=4,"Continua","")))))</f>
        <v>Frecuente</v>
      </c>
      <c r="P130" s="73">
        <f t="shared" ref="P130" si="186">+IF(L130="",N130,(N130*L130))</f>
        <v>18</v>
      </c>
      <c r="Q130" s="73" t="str">
        <f t="shared" ref="Q130" si="187">+IF(P130=0,"",IF(P130&lt;5,"Bajo",IF(P130&lt;9,"Medio",IF(P130&lt;21,"Alto",IF(P130&lt;41,"Muy Alto","")))))</f>
        <v>Alto</v>
      </c>
      <c r="R130" s="39">
        <v>10</v>
      </c>
      <c r="S130" s="75" t="str">
        <f>+IF(R130=0,"",IF(R130&lt;11,"Leve",IF(R130&lt;26,"Grave",IF(R130&lt;61,"Muy Grave",IF(R130&lt;101,"Muerte","")))))</f>
        <v>Leve</v>
      </c>
      <c r="T130" s="73">
        <f t="shared" ref="T130" si="188">+R130*P130</f>
        <v>180</v>
      </c>
      <c r="U130" s="73" t="str">
        <f t="shared" ref="U130" si="189">+IF(T130=0,"",IF(T130&lt;21,"IV",IF(T130&lt;121,"III",IF(T130&lt;501,"II",IF(T130&lt;4001,"I","")))))</f>
        <v>II</v>
      </c>
      <c r="V130" s="93" t="str">
        <f t="shared" ref="V130" si="190">+IF(U130=0,"",IF(U130="I","No Aceptable",IF(U130="II","No Aceptable  o Aceptable con control específico",IF(U130="III","Aceptable",IF(U130="IV","Aceptable","")))))</f>
        <v>No Aceptable  o Aceptable con control específico</v>
      </c>
      <c r="W130" s="74">
        <v>12</v>
      </c>
      <c r="X130" s="72" t="s">
        <v>694</v>
      </c>
      <c r="Y130" s="74" t="s">
        <v>678</v>
      </c>
      <c r="Z130" s="74" t="s">
        <v>682</v>
      </c>
      <c r="AA130" s="74" t="s">
        <v>682</v>
      </c>
      <c r="AB130" s="1" t="s">
        <v>695</v>
      </c>
      <c r="AC130" s="78" t="s">
        <v>696</v>
      </c>
      <c r="AD130" s="72" t="s">
        <v>682</v>
      </c>
      <c r="AE130" s="74" t="s">
        <v>746</v>
      </c>
      <c r="AF130" s="74" t="s">
        <v>688</v>
      </c>
      <c r="AG130" s="74" t="s">
        <v>689</v>
      </c>
      <c r="AH130" s="79"/>
    </row>
    <row r="131" spans="2:37" ht="99.75" x14ac:dyDescent="0.25">
      <c r="B131" s="386"/>
      <c r="C131" s="389"/>
      <c r="D131" s="392"/>
      <c r="E131" s="36" t="s">
        <v>678</v>
      </c>
      <c r="F131" s="73" t="s">
        <v>698</v>
      </c>
      <c r="G131" s="131" t="s">
        <v>699</v>
      </c>
      <c r="H131" s="28" t="s">
        <v>700</v>
      </c>
      <c r="I131" s="74" t="s">
        <v>682</v>
      </c>
      <c r="J131" s="74" t="s">
        <v>682</v>
      </c>
      <c r="K131" s="74" t="s">
        <v>682</v>
      </c>
      <c r="L131" s="28">
        <v>6</v>
      </c>
      <c r="M131" s="74" t="str">
        <f>+IF(L131="","Bajo",IF(L131=2,"Medio",IF(L131=6,"Alto",IF(L131=10,"Muy Alto",""))))</f>
        <v>Alto</v>
      </c>
      <c r="N131" s="28">
        <v>3</v>
      </c>
      <c r="O131" s="74" t="str">
        <f t="shared" ref="O131:O160" si="191">+IF(N131=0,"",IF(N131=1,"Esporádica",IF(N131=2,"Ocasional",IF(N131=3,"Frecuente",IF(N131=4,"Continua","")))))</f>
        <v>Frecuente</v>
      </c>
      <c r="P131" s="73">
        <f>+IF(L131="",N131,(N131*L131))</f>
        <v>18</v>
      </c>
      <c r="Q131" s="73" t="str">
        <f>+IF(P131=0,"",IF(P131&lt;5,"Bajo",IF(P131&lt;9,"Medio",IF(P131&lt;21,"Alto",IF(P131&lt;41,"Muy Alto","")))))</f>
        <v>Alto</v>
      </c>
      <c r="R131" s="28">
        <v>25</v>
      </c>
      <c r="S131" s="74" t="str">
        <f>+IF(R131=0,"",IF(R131&lt;11,"Leve",IF(R131&lt;26,"Grave",IF(R131&lt;61,"Muy Grave",IF(R131&lt;101,"Muerte","")))))</f>
        <v>Grave</v>
      </c>
      <c r="T131" s="73">
        <f>+R131*P131</f>
        <v>450</v>
      </c>
      <c r="U131" s="73" t="str">
        <f>+IF(T131=0,"",IF(T131&lt;21,"IV",IF(T131&lt;121,"III",IF(T131&lt;501,"II",IF(T131&lt;4001,"I","")))))</f>
        <v>II</v>
      </c>
      <c r="V131" s="93" t="str">
        <f>+IF(U131=0,"",IF(U131="I","No Aceptable",IF(U131="II","No Aceptable  o Aceptable con control específico",IF(U131="III","Mejorable",IF(U131="IV","Aceptable","")))))</f>
        <v>No Aceptable  o Aceptable con control específico</v>
      </c>
      <c r="W131" s="74">
        <v>12</v>
      </c>
      <c r="X131" s="28" t="s">
        <v>700</v>
      </c>
      <c r="Y131" s="74" t="s">
        <v>678</v>
      </c>
      <c r="Z131" s="74" t="s">
        <v>682</v>
      </c>
      <c r="AA131" s="74" t="s">
        <v>682</v>
      </c>
      <c r="AB131" s="1" t="s">
        <v>708</v>
      </c>
      <c r="AC131" s="1" t="s">
        <v>703</v>
      </c>
      <c r="AD131" s="74" t="s">
        <v>682</v>
      </c>
      <c r="AE131" s="74" t="s">
        <v>704</v>
      </c>
      <c r="AF131" s="74" t="s">
        <v>705</v>
      </c>
      <c r="AG131" s="74" t="s">
        <v>689</v>
      </c>
      <c r="AH131" s="79"/>
    </row>
    <row r="132" spans="2:37" ht="99.75" x14ac:dyDescent="0.25">
      <c r="B132" s="386"/>
      <c r="C132" s="389"/>
      <c r="D132" s="392"/>
      <c r="E132" s="36" t="s">
        <v>678</v>
      </c>
      <c r="F132" s="73" t="s">
        <v>706</v>
      </c>
      <c r="G132" s="131" t="s">
        <v>729</v>
      </c>
      <c r="H132" s="28" t="s">
        <v>700</v>
      </c>
      <c r="I132" s="74" t="s">
        <v>682</v>
      </c>
      <c r="J132" s="74" t="s">
        <v>682</v>
      </c>
      <c r="K132" s="74" t="s">
        <v>682</v>
      </c>
      <c r="L132" s="28">
        <v>6</v>
      </c>
      <c r="M132" s="74" t="str">
        <f>+IF(L132="","Bajo",IF(L132=2,"Medio",IF(L132=6,"Alto",IF(L132=10,"Muy Alto",""))))</f>
        <v>Alto</v>
      </c>
      <c r="N132" s="28">
        <v>3</v>
      </c>
      <c r="O132" s="74" t="str">
        <f t="shared" si="191"/>
        <v>Frecuente</v>
      </c>
      <c r="P132" s="73">
        <f t="shared" ref="P132:P135" si="192">+IF(L132="",N132,(N132*L132))</f>
        <v>18</v>
      </c>
      <c r="Q132" s="73" t="str">
        <f t="shared" ref="Q132:Q135" si="193">+IF(P132=0,"",IF(P132&lt;5,"Bajo",IF(P132&lt;9,"Medio",IF(P132&lt;21,"Alto",IF(P132&lt;41,"Muy Alto","")))))</f>
        <v>Alto</v>
      </c>
      <c r="R132" s="28">
        <v>25</v>
      </c>
      <c r="S132" s="74" t="str">
        <f t="shared" ref="S132:S133" si="194">+IF(R132=0,"",IF(R132&lt;11,"Leve",IF(R132&lt;26,"Grave",IF(R132&lt;61,"Muy Grave",IF(R132&lt;101,"Muerte","")))))</f>
        <v>Grave</v>
      </c>
      <c r="T132" s="73">
        <f t="shared" ref="T132:T135" si="195">+R132*P132</f>
        <v>450</v>
      </c>
      <c r="U132" s="73" t="str">
        <f t="shared" ref="U132:U140" si="196">+IF(T132=0,"",IF(T132&lt;21,"IV",IF(T132&lt;121,"III",IF(T132&lt;501,"II",IF(T132&lt;4001,"I","")))))</f>
        <v>II</v>
      </c>
      <c r="V132" s="93" t="str">
        <f t="shared" ref="V132" si="197">+IF(U132=0,"",IF(U132="I","No Aceptable",IF(U132="II","No Aceptable  o Aceptable con control específico",IF(U132="III","Aceptable",IF(U132="IV","Aceptable","")))))</f>
        <v>No Aceptable  o Aceptable con control específico</v>
      </c>
      <c r="W132" s="74">
        <v>12</v>
      </c>
      <c r="X132" s="28" t="s">
        <v>700</v>
      </c>
      <c r="Y132" s="74" t="s">
        <v>678</v>
      </c>
      <c r="Z132" s="74" t="s">
        <v>682</v>
      </c>
      <c r="AA132" s="74" t="s">
        <v>682</v>
      </c>
      <c r="AB132" s="1" t="s">
        <v>708</v>
      </c>
      <c r="AC132" s="1" t="s">
        <v>703</v>
      </c>
      <c r="AD132" s="74" t="s">
        <v>682</v>
      </c>
      <c r="AE132" s="74" t="s">
        <v>704</v>
      </c>
      <c r="AF132" s="74" t="s">
        <v>705</v>
      </c>
      <c r="AG132" s="74" t="s">
        <v>689</v>
      </c>
      <c r="AH132" s="79"/>
    </row>
    <row r="133" spans="2:37" ht="85.5" x14ac:dyDescent="0.25">
      <c r="B133" s="386"/>
      <c r="C133" s="389"/>
      <c r="D133" s="392"/>
      <c r="E133" s="36" t="s">
        <v>678</v>
      </c>
      <c r="F133" s="73" t="s">
        <v>706</v>
      </c>
      <c r="G133" s="1" t="s">
        <v>737</v>
      </c>
      <c r="H133" s="28" t="s">
        <v>700</v>
      </c>
      <c r="I133" s="74" t="s">
        <v>682</v>
      </c>
      <c r="J133" s="74" t="s">
        <v>682</v>
      </c>
      <c r="K133" s="74" t="s">
        <v>682</v>
      </c>
      <c r="L133" s="28">
        <v>2</v>
      </c>
      <c r="M133" s="74" t="str">
        <f t="shared" ref="M133:M135" si="198">+IF(L133="","Bajo",IF(L133=2,"Medio",IF(L133=6,"Alto",IF(L133=10,"Muy Alto",""))))</f>
        <v>Medio</v>
      </c>
      <c r="N133" s="28">
        <v>3</v>
      </c>
      <c r="O133" s="74" t="str">
        <f t="shared" si="191"/>
        <v>Frecuente</v>
      </c>
      <c r="P133" s="73">
        <f t="shared" si="192"/>
        <v>6</v>
      </c>
      <c r="Q133" s="73" t="str">
        <f t="shared" si="193"/>
        <v>Medio</v>
      </c>
      <c r="R133" s="28">
        <v>25</v>
      </c>
      <c r="S133" s="74" t="str">
        <f t="shared" si="194"/>
        <v>Grave</v>
      </c>
      <c r="T133" s="73">
        <f t="shared" si="195"/>
        <v>150</v>
      </c>
      <c r="U133" s="73" t="str">
        <f t="shared" si="196"/>
        <v>II</v>
      </c>
      <c r="V133" s="93" t="str">
        <f t="shared" ref="V133:V138" si="199">+IF(U133=0,"",IF(U133="I","No Aceptable",IF(U133="II","No Aceptable  o Aceptable con control específico",IF(U133="III","Mejorable",IF(U133="IV","Aceptable","")))))</f>
        <v>No Aceptable  o Aceptable con control específico</v>
      </c>
      <c r="W133" s="74">
        <v>12</v>
      </c>
      <c r="X133" s="28" t="s">
        <v>700</v>
      </c>
      <c r="Y133" s="74" t="s">
        <v>678</v>
      </c>
      <c r="Z133" s="74" t="s">
        <v>682</v>
      </c>
      <c r="AA133" s="74" t="s">
        <v>682</v>
      </c>
      <c r="AB133" s="1" t="s">
        <v>711</v>
      </c>
      <c r="AC133" s="1" t="s">
        <v>703</v>
      </c>
      <c r="AD133" s="74" t="s">
        <v>682</v>
      </c>
      <c r="AE133" s="74" t="s">
        <v>704</v>
      </c>
      <c r="AF133" s="74" t="s">
        <v>688</v>
      </c>
      <c r="AG133" s="74" t="s">
        <v>689</v>
      </c>
      <c r="AH133" s="79"/>
    </row>
    <row r="134" spans="2:37" ht="89.25" customHeight="1" x14ac:dyDescent="0.25">
      <c r="B134" s="386"/>
      <c r="C134" s="389"/>
      <c r="D134" s="392"/>
      <c r="E134" s="36" t="s">
        <v>678</v>
      </c>
      <c r="F134" s="73" t="s">
        <v>713</v>
      </c>
      <c r="G134" s="1" t="s">
        <v>714</v>
      </c>
      <c r="H134" s="28" t="s">
        <v>715</v>
      </c>
      <c r="I134" s="74" t="s">
        <v>682</v>
      </c>
      <c r="J134" s="74" t="s">
        <v>682</v>
      </c>
      <c r="K134" s="74" t="s">
        <v>682</v>
      </c>
      <c r="L134" s="28">
        <v>2</v>
      </c>
      <c r="M134" s="74" t="str">
        <f t="shared" si="198"/>
        <v>Medio</v>
      </c>
      <c r="N134" s="28">
        <v>2</v>
      </c>
      <c r="O134" s="74" t="str">
        <f t="shared" si="191"/>
        <v>Ocasional</v>
      </c>
      <c r="P134" s="73">
        <f t="shared" si="192"/>
        <v>4</v>
      </c>
      <c r="Q134" s="73" t="str">
        <f t="shared" si="193"/>
        <v>Bajo</v>
      </c>
      <c r="R134" s="28">
        <v>25</v>
      </c>
      <c r="S134" s="74" t="str">
        <f>+IF(R134=0,"",IF(R134&lt;11,"Leve",IF(R134&lt;26,"Grave",IF(R134&lt;61,"Muy Grave",IF(R134&lt;101,"Muerte","")))))</f>
        <v>Grave</v>
      </c>
      <c r="T134" s="73">
        <f t="shared" si="195"/>
        <v>100</v>
      </c>
      <c r="U134" s="73" t="str">
        <f t="shared" si="196"/>
        <v>III</v>
      </c>
      <c r="V134" s="93" t="str">
        <f t="shared" si="199"/>
        <v>Mejorable</v>
      </c>
      <c r="W134" s="74">
        <v>12</v>
      </c>
      <c r="X134" s="28" t="s">
        <v>715</v>
      </c>
      <c r="Y134" s="74" t="s">
        <v>678</v>
      </c>
      <c r="Z134" s="74" t="s">
        <v>682</v>
      </c>
      <c r="AA134" s="74" t="s">
        <v>682</v>
      </c>
      <c r="AB134" s="1" t="s">
        <v>716</v>
      </c>
      <c r="AC134" s="1" t="s">
        <v>759</v>
      </c>
      <c r="AD134" s="74" t="s">
        <v>682</v>
      </c>
      <c r="AE134" s="74" t="s">
        <v>760</v>
      </c>
      <c r="AF134" s="74" t="s">
        <v>688</v>
      </c>
      <c r="AG134" s="74" t="s">
        <v>689</v>
      </c>
      <c r="AH134" s="79"/>
    </row>
    <row r="135" spans="2:37" ht="89.25" customHeight="1" x14ac:dyDescent="0.25">
      <c r="B135" s="386"/>
      <c r="C135" s="389"/>
      <c r="D135" s="392"/>
      <c r="E135" s="36" t="s">
        <v>678</v>
      </c>
      <c r="F135" s="73" t="s">
        <v>718</v>
      </c>
      <c r="G135" s="72" t="s">
        <v>719</v>
      </c>
      <c r="H135" s="28" t="s">
        <v>732</v>
      </c>
      <c r="I135" s="74" t="s">
        <v>682</v>
      </c>
      <c r="J135" s="74" t="s">
        <v>682</v>
      </c>
      <c r="K135" s="74" t="s">
        <v>682</v>
      </c>
      <c r="L135" s="28">
        <v>2</v>
      </c>
      <c r="M135" s="74" t="str">
        <f t="shared" si="198"/>
        <v>Medio</v>
      </c>
      <c r="N135" s="28">
        <v>2</v>
      </c>
      <c r="O135" s="74" t="str">
        <f t="shared" si="191"/>
        <v>Ocasional</v>
      </c>
      <c r="P135" s="73">
        <f t="shared" si="192"/>
        <v>4</v>
      </c>
      <c r="Q135" s="73" t="str">
        <f t="shared" si="193"/>
        <v>Bajo</v>
      </c>
      <c r="R135" s="28">
        <v>25</v>
      </c>
      <c r="S135" s="74" t="str">
        <f t="shared" ref="S135" si="200">+IF(R135=0,"",IF(R135&lt;11,"Leve",IF(R135&lt;26,"Grave",IF(R135&lt;61,"Muy Grave",IF(R135&lt;101,"Muerte","")))))</f>
        <v>Grave</v>
      </c>
      <c r="T135" s="73">
        <f t="shared" si="195"/>
        <v>100</v>
      </c>
      <c r="U135" s="73" t="str">
        <f t="shared" si="196"/>
        <v>III</v>
      </c>
      <c r="V135" s="93" t="str">
        <f t="shared" si="199"/>
        <v>Mejorable</v>
      </c>
      <c r="W135" s="74">
        <v>12</v>
      </c>
      <c r="X135" s="28" t="s">
        <v>721</v>
      </c>
      <c r="Y135" s="74" t="s">
        <v>678</v>
      </c>
      <c r="Z135" s="74" t="s">
        <v>682</v>
      </c>
      <c r="AA135" s="74" t="s">
        <v>682</v>
      </c>
      <c r="AB135" s="1" t="s">
        <v>716</v>
      </c>
      <c r="AC135" s="1" t="s">
        <v>722</v>
      </c>
      <c r="AD135" s="74" t="s">
        <v>682</v>
      </c>
      <c r="AE135" s="74" t="s">
        <v>723</v>
      </c>
      <c r="AF135" s="74" t="s">
        <v>741</v>
      </c>
      <c r="AG135" s="74" t="s">
        <v>689</v>
      </c>
      <c r="AH135" s="79"/>
    </row>
    <row r="136" spans="2:37" ht="89.25" customHeight="1" thickBot="1" x14ac:dyDescent="0.3">
      <c r="B136" s="387"/>
      <c r="C136" s="390"/>
      <c r="D136" s="393"/>
      <c r="E136" s="82" t="s">
        <v>678</v>
      </c>
      <c r="F136" s="83" t="s">
        <v>718</v>
      </c>
      <c r="G136" s="165" t="s">
        <v>761</v>
      </c>
      <c r="H136" s="170" t="s">
        <v>762</v>
      </c>
      <c r="I136" s="86" t="s">
        <v>682</v>
      </c>
      <c r="J136" s="86" t="s">
        <v>682</v>
      </c>
      <c r="K136" s="86" t="s">
        <v>682</v>
      </c>
      <c r="L136" s="87">
        <v>2</v>
      </c>
      <c r="M136" s="86" t="str">
        <f>+IF(L136="","Bajo",IF(L136=2,"Medio",IF(L136=6,"Alto",IF(L136=10,"Muy Alto",""))))</f>
        <v>Medio</v>
      </c>
      <c r="N136" s="87">
        <v>2</v>
      </c>
      <c r="O136" s="86" t="str">
        <f t="shared" si="191"/>
        <v>Ocasional</v>
      </c>
      <c r="P136" s="83">
        <f>+IF(L136="",N136,(N136*L136))</f>
        <v>4</v>
      </c>
      <c r="Q136" s="83" t="str">
        <f>+IF(P136=0,"",IF(P136&lt;5,"Bajo",IF(P136&lt;9,"Medio",IF(P136&lt;21,"Alto",IF(P136&lt;41,"Muy Alto","")))))</f>
        <v>Bajo</v>
      </c>
      <c r="R136" s="87">
        <v>25</v>
      </c>
      <c r="S136" s="86" t="str">
        <f>+IF(R136=0,"",IF(R136&lt;11,"Leve",IF(R136&lt;26,"Grave",IF(R136&lt;61,"Muy Grave",IF(R136&lt;101,"Muerte","")))))</f>
        <v>Grave</v>
      </c>
      <c r="T136" s="83">
        <f>+R136*P136</f>
        <v>100</v>
      </c>
      <c r="U136" s="83" t="str">
        <f t="shared" si="196"/>
        <v>III</v>
      </c>
      <c r="V136" s="105" t="str">
        <f t="shared" si="199"/>
        <v>Mejorable</v>
      </c>
      <c r="W136" s="86">
        <v>12</v>
      </c>
      <c r="X136" s="165" t="s">
        <v>763</v>
      </c>
      <c r="Y136" s="86" t="s">
        <v>678</v>
      </c>
      <c r="Z136" s="86" t="s">
        <v>682</v>
      </c>
      <c r="AA136" s="86" t="s">
        <v>682</v>
      </c>
      <c r="AB136" s="89" t="s">
        <v>716</v>
      </c>
      <c r="AC136" s="89" t="s">
        <v>722</v>
      </c>
      <c r="AD136" s="86" t="s">
        <v>682</v>
      </c>
      <c r="AE136" s="86" t="s">
        <v>723</v>
      </c>
      <c r="AF136" s="86" t="s">
        <v>688</v>
      </c>
      <c r="AG136" s="86" t="s">
        <v>689</v>
      </c>
      <c r="AH136" s="90"/>
    </row>
    <row r="137" spans="2:37" ht="89.25" customHeight="1" x14ac:dyDescent="0.25">
      <c r="B137" s="418" t="s">
        <v>783</v>
      </c>
      <c r="C137" s="419" t="s">
        <v>961</v>
      </c>
      <c r="D137" s="434" t="s">
        <v>962</v>
      </c>
      <c r="E137" s="123" t="s">
        <v>678</v>
      </c>
      <c r="F137" s="185" t="s">
        <v>826</v>
      </c>
      <c r="G137" s="186" t="s">
        <v>963</v>
      </c>
      <c r="H137" s="186" t="s">
        <v>828</v>
      </c>
      <c r="I137" s="186" t="s">
        <v>682</v>
      </c>
      <c r="J137" s="186" t="s">
        <v>682</v>
      </c>
      <c r="K137" s="186" t="s">
        <v>682</v>
      </c>
      <c r="L137" s="186">
        <v>2</v>
      </c>
      <c r="M137" s="128" t="str">
        <f t="shared" ref="M137:M140" si="201">+IF(L137="","Bajo",IF(L137=2,"Medio",IF(L137=6,"Alto",IF(L137=10,"Muy Alto",""))))</f>
        <v>Medio</v>
      </c>
      <c r="N137" s="123">
        <v>3</v>
      </c>
      <c r="O137" s="128" t="str">
        <f t="shared" si="191"/>
        <v>Frecuente</v>
      </c>
      <c r="P137" s="124">
        <f t="shared" ref="P137:P140" si="202">+IF(L137="",N137,(N137*L137))</f>
        <v>6</v>
      </c>
      <c r="Q137" s="124" t="str">
        <f t="shared" ref="Q137:Q140" si="203">+IF(P137=0,"",IF(P137&lt;5,"Bajo",IF(P137&lt;9,"Medio",IF(P137&lt;21,"Alto",IF(P137&lt;41,"Muy Alto","")))))</f>
        <v>Medio</v>
      </c>
      <c r="R137" s="123">
        <v>10</v>
      </c>
      <c r="S137" s="128" t="str">
        <f t="shared" ref="S137:S140" si="204">+IF(R137=0,"",IF(R137&lt;11,"Leve",IF(R137&lt;26,"Grave",IF(R137&lt;61,"Muy Grave",IF(R137&lt;101,"Muerte","")))))</f>
        <v>Leve</v>
      </c>
      <c r="T137" s="124">
        <f t="shared" ref="T137:T140" si="205">+R137*P137</f>
        <v>60</v>
      </c>
      <c r="U137" s="124" t="str">
        <f t="shared" si="196"/>
        <v>III</v>
      </c>
      <c r="V137" s="129" t="str">
        <f t="shared" si="199"/>
        <v>Mejorable</v>
      </c>
      <c r="W137" s="128">
        <v>2</v>
      </c>
      <c r="X137" s="186" t="s">
        <v>767</v>
      </c>
      <c r="Y137" s="187" t="s">
        <v>678</v>
      </c>
      <c r="Z137" s="187" t="s">
        <v>682</v>
      </c>
      <c r="AA137" s="187" t="s">
        <v>682</v>
      </c>
      <c r="AB137" s="188" t="s">
        <v>829</v>
      </c>
      <c r="AC137" s="189" t="s">
        <v>830</v>
      </c>
      <c r="AD137" s="179" t="s">
        <v>846</v>
      </c>
      <c r="AE137" s="190" t="s">
        <v>832</v>
      </c>
      <c r="AF137" s="128" t="s">
        <v>688</v>
      </c>
      <c r="AG137" s="184" t="s">
        <v>833</v>
      </c>
      <c r="AH137" s="130"/>
    </row>
    <row r="138" spans="2:37" ht="121.5" customHeight="1" thickBot="1" x14ac:dyDescent="0.3">
      <c r="B138" s="394"/>
      <c r="C138" s="395"/>
      <c r="D138" s="435"/>
      <c r="E138" s="94" t="s">
        <v>673</v>
      </c>
      <c r="F138" s="95" t="s">
        <v>718</v>
      </c>
      <c r="G138" s="96" t="s">
        <v>719</v>
      </c>
      <c r="H138" s="97" t="s">
        <v>732</v>
      </c>
      <c r="I138" s="98" t="s">
        <v>682</v>
      </c>
      <c r="J138" s="98" t="s">
        <v>682</v>
      </c>
      <c r="K138" s="98" t="s">
        <v>682</v>
      </c>
      <c r="L138" s="97">
        <v>2</v>
      </c>
      <c r="M138" s="98" t="str">
        <f t="shared" si="201"/>
        <v>Medio</v>
      </c>
      <c r="N138" s="97">
        <v>2</v>
      </c>
      <c r="O138" s="98" t="str">
        <f t="shared" si="191"/>
        <v>Ocasional</v>
      </c>
      <c r="P138" s="95">
        <f t="shared" si="202"/>
        <v>4</v>
      </c>
      <c r="Q138" s="95" t="str">
        <f t="shared" si="203"/>
        <v>Bajo</v>
      </c>
      <c r="R138" s="97">
        <v>25</v>
      </c>
      <c r="S138" s="98" t="str">
        <f t="shared" si="204"/>
        <v>Grave</v>
      </c>
      <c r="T138" s="95">
        <f t="shared" si="205"/>
        <v>100</v>
      </c>
      <c r="U138" s="95" t="str">
        <f t="shared" si="196"/>
        <v>III</v>
      </c>
      <c r="V138" s="133" t="str">
        <f t="shared" si="199"/>
        <v>Mejorable</v>
      </c>
      <c r="W138" s="98">
        <v>2</v>
      </c>
      <c r="X138" s="97" t="s">
        <v>721</v>
      </c>
      <c r="Y138" s="98" t="s">
        <v>678</v>
      </c>
      <c r="Z138" s="98" t="s">
        <v>682</v>
      </c>
      <c r="AA138" s="98" t="s">
        <v>682</v>
      </c>
      <c r="AB138" s="100" t="s">
        <v>716</v>
      </c>
      <c r="AC138" s="100" t="s">
        <v>722</v>
      </c>
      <c r="AD138" s="98" t="s">
        <v>682</v>
      </c>
      <c r="AE138" s="98" t="s">
        <v>723</v>
      </c>
      <c r="AF138" s="98" t="s">
        <v>688</v>
      </c>
      <c r="AG138" s="98" t="s">
        <v>689</v>
      </c>
      <c r="AH138" s="101"/>
    </row>
    <row r="139" spans="2:37" ht="89.25" customHeight="1" x14ac:dyDescent="0.2">
      <c r="B139" s="385" t="s">
        <v>675</v>
      </c>
      <c r="C139" s="388" t="s">
        <v>964</v>
      </c>
      <c r="D139" s="391" t="s">
        <v>965</v>
      </c>
      <c r="E139" s="67" t="s">
        <v>678</v>
      </c>
      <c r="F139" s="92" t="s">
        <v>718</v>
      </c>
      <c r="G139" s="134" t="s">
        <v>966</v>
      </c>
      <c r="H139" s="91" t="s">
        <v>967</v>
      </c>
      <c r="I139" s="67" t="s">
        <v>789</v>
      </c>
      <c r="J139" s="67" t="s">
        <v>968</v>
      </c>
      <c r="K139" s="67" t="s">
        <v>790</v>
      </c>
      <c r="L139" s="91">
        <v>6</v>
      </c>
      <c r="M139" s="62" t="str">
        <f t="shared" si="201"/>
        <v>Alto</v>
      </c>
      <c r="N139" s="191">
        <v>2</v>
      </c>
      <c r="O139" s="62" t="str">
        <f t="shared" si="191"/>
        <v>Ocasional</v>
      </c>
      <c r="P139" s="92">
        <f t="shared" si="202"/>
        <v>12</v>
      </c>
      <c r="Q139" s="92" t="str">
        <f t="shared" si="203"/>
        <v>Alto</v>
      </c>
      <c r="R139" s="157">
        <v>100</v>
      </c>
      <c r="S139" s="62" t="str">
        <f t="shared" si="204"/>
        <v>Muerte</v>
      </c>
      <c r="T139" s="92">
        <f t="shared" si="205"/>
        <v>1200</v>
      </c>
      <c r="U139" s="92" t="str">
        <f t="shared" si="196"/>
        <v>I</v>
      </c>
      <c r="V139" s="66" t="str">
        <f t="shared" ref="V139:V140" si="206">+IF(U139=0,"",IF(U139="I","No Aceptable",IF(U139="II","No Aceptable  o Aceptable con control específico",IF(U139="III","Aceptable",IF(U139="IV","Aceptable","")))))</f>
        <v>No Aceptable</v>
      </c>
      <c r="W139" s="62">
        <v>2</v>
      </c>
      <c r="X139" s="91" t="s">
        <v>892</v>
      </c>
      <c r="Y139" s="91" t="s">
        <v>678</v>
      </c>
      <c r="Z139" s="67" t="s">
        <v>716</v>
      </c>
      <c r="AA139" s="67" t="s">
        <v>716</v>
      </c>
      <c r="AB139" s="67" t="s">
        <v>969</v>
      </c>
      <c r="AC139" s="67" t="s">
        <v>970</v>
      </c>
      <c r="AD139" s="67" t="s">
        <v>971</v>
      </c>
      <c r="AE139" s="62" t="s">
        <v>728</v>
      </c>
      <c r="AF139" s="62" t="s">
        <v>688</v>
      </c>
      <c r="AG139" s="62" t="s">
        <v>689</v>
      </c>
      <c r="AH139" s="69"/>
    </row>
    <row r="140" spans="2:37" ht="128.25" customHeight="1" thickBot="1" x14ac:dyDescent="0.3">
      <c r="B140" s="387"/>
      <c r="C140" s="390"/>
      <c r="D140" s="393"/>
      <c r="E140" s="82" t="s">
        <v>678</v>
      </c>
      <c r="F140" s="83" t="s">
        <v>706</v>
      </c>
      <c r="G140" s="178" t="s">
        <v>729</v>
      </c>
      <c r="H140" s="87" t="s">
        <v>700</v>
      </c>
      <c r="I140" s="89" t="s">
        <v>789</v>
      </c>
      <c r="J140" s="89" t="s">
        <v>789</v>
      </c>
      <c r="K140" s="89" t="s">
        <v>790</v>
      </c>
      <c r="L140" s="87">
        <v>6</v>
      </c>
      <c r="M140" s="86" t="str">
        <f t="shared" si="201"/>
        <v>Alto</v>
      </c>
      <c r="N140" s="82">
        <v>2</v>
      </c>
      <c r="O140" s="86" t="str">
        <f t="shared" si="191"/>
        <v>Ocasional</v>
      </c>
      <c r="P140" s="83">
        <f t="shared" si="202"/>
        <v>12</v>
      </c>
      <c r="Q140" s="83" t="str">
        <f t="shared" si="203"/>
        <v>Alto</v>
      </c>
      <c r="R140" s="192">
        <v>100</v>
      </c>
      <c r="S140" s="86" t="str">
        <f t="shared" si="204"/>
        <v>Muerte</v>
      </c>
      <c r="T140" s="83">
        <f t="shared" si="205"/>
        <v>1200</v>
      </c>
      <c r="U140" s="83" t="str">
        <f t="shared" si="196"/>
        <v>I</v>
      </c>
      <c r="V140" s="105" t="str">
        <f t="shared" si="206"/>
        <v>No Aceptable</v>
      </c>
      <c r="W140" s="86">
        <v>2</v>
      </c>
      <c r="X140" s="87" t="s">
        <v>700</v>
      </c>
      <c r="Y140" s="87" t="s">
        <v>678</v>
      </c>
      <c r="Z140" s="89" t="s">
        <v>796</v>
      </c>
      <c r="AA140" s="89" t="s">
        <v>796</v>
      </c>
      <c r="AB140" s="89" t="s">
        <v>969</v>
      </c>
      <c r="AC140" s="89" t="s">
        <v>972</v>
      </c>
      <c r="AD140" s="89" t="s">
        <v>971</v>
      </c>
      <c r="AE140" s="86" t="s">
        <v>728</v>
      </c>
      <c r="AF140" s="86" t="s">
        <v>688</v>
      </c>
      <c r="AG140" s="86" t="s">
        <v>689</v>
      </c>
      <c r="AH140" s="90"/>
    </row>
    <row r="141" spans="2:37" ht="89.25" customHeight="1" thickBot="1" x14ac:dyDescent="0.3">
      <c r="B141" s="425" t="s">
        <v>973</v>
      </c>
      <c r="C141" s="428" t="s">
        <v>974</v>
      </c>
      <c r="D141" s="431" t="s">
        <v>975</v>
      </c>
      <c r="E141" s="60" t="s">
        <v>678</v>
      </c>
      <c r="F141" s="61" t="s">
        <v>679</v>
      </c>
      <c r="G141" s="60" t="s">
        <v>976</v>
      </c>
      <c r="H141" s="60" t="s">
        <v>744</v>
      </c>
      <c r="I141" s="144" t="s">
        <v>682</v>
      </c>
      <c r="J141" s="144" t="s">
        <v>682</v>
      </c>
      <c r="K141" s="144" t="s">
        <v>682</v>
      </c>
      <c r="L141" s="143">
        <v>2</v>
      </c>
      <c r="M141" s="144" t="str">
        <f>+IF(L141="","Bajo",IF(L141=2,"Medio",IF(L141=6,"Alto",IF(L141=10,"Muy Alto",""))))</f>
        <v>Medio</v>
      </c>
      <c r="N141" s="143">
        <v>2</v>
      </c>
      <c r="O141" s="144" t="str">
        <f t="shared" si="191"/>
        <v>Ocasional</v>
      </c>
      <c r="P141" s="61">
        <f>+IF(L141="",N141,(N141*L141))</f>
        <v>4</v>
      </c>
      <c r="Q141" s="61" t="str">
        <f>+IF(P141=0,"",IF(P141&lt;5,"Bajo",IF(P141&lt;9,"Medio",IF(P141&lt;21,"Alto",IF(P141&lt;41,"Muy Alto","")))))</f>
        <v>Bajo</v>
      </c>
      <c r="R141" s="143">
        <v>25</v>
      </c>
      <c r="S141" s="144" t="str">
        <f>+IF(R141=0,"",IF(R141&lt;11,"Leve",IF(R141&lt;26,"Grave",IF(R141&lt;61,"Muy Grave",IF(R141&lt;101,"Muerte","")))))</f>
        <v>Grave</v>
      </c>
      <c r="T141" s="61">
        <f>+R141*P141</f>
        <v>100</v>
      </c>
      <c r="U141" s="61" t="str">
        <f>+IF(T141=0,"",IF(T141&lt;21,"IV",IF(T141&lt;121,"III",IF(T141&lt;501,"II",IF(T141&lt;4001,"I","")))))</f>
        <v>III</v>
      </c>
      <c r="V141" s="61" t="str">
        <f t="shared" ref="V141:V156" si="207">+IF(U141=0,"",IF(U141="I","No Aceptable",IF(U141="II","No Aceptable  o Aceptable con control específico",IF(U141="III","Mejorable",IF(U141="IV","Aceptable","")))))</f>
        <v>Mejorable</v>
      </c>
      <c r="W141" s="144">
        <v>2</v>
      </c>
      <c r="X141" s="193" t="s">
        <v>977</v>
      </c>
      <c r="Y141" s="144" t="s">
        <v>678</v>
      </c>
      <c r="Z141" s="144" t="s">
        <v>682</v>
      </c>
      <c r="AA141" s="144" t="s">
        <v>682</v>
      </c>
      <c r="AB141" s="67" t="s">
        <v>684</v>
      </c>
      <c r="AC141" s="68" t="s">
        <v>727</v>
      </c>
      <c r="AD141" s="68" t="s">
        <v>686</v>
      </c>
      <c r="AE141" s="62" t="s">
        <v>687</v>
      </c>
      <c r="AF141" s="144" t="s">
        <v>688</v>
      </c>
      <c r="AG141" s="144" t="s">
        <v>689</v>
      </c>
      <c r="AH141" s="147"/>
      <c r="AI141" s="112"/>
      <c r="AJ141" s="112"/>
      <c r="AK141" s="112"/>
    </row>
    <row r="142" spans="2:37" ht="89.25" customHeight="1" thickBot="1" x14ac:dyDescent="0.3">
      <c r="B142" s="426"/>
      <c r="C142" s="429"/>
      <c r="D142" s="432"/>
      <c r="E142" s="72" t="s">
        <v>678</v>
      </c>
      <c r="F142" s="135" t="s">
        <v>815</v>
      </c>
      <c r="G142" s="194" t="s">
        <v>978</v>
      </c>
      <c r="H142" s="195" t="s">
        <v>979</v>
      </c>
      <c r="I142" s="110" t="s">
        <v>682</v>
      </c>
      <c r="J142" s="110" t="s">
        <v>682</v>
      </c>
      <c r="K142" s="110" t="s">
        <v>682</v>
      </c>
      <c r="L142" s="136">
        <v>2</v>
      </c>
      <c r="M142" s="74" t="str">
        <f t="shared" ref="M142" si="208">+IF(L142="","Bajo",IF(L142=2,"Medio",IF(L142=6,"Alto",IF(L142=10,"Muy Alto",""))))</f>
        <v>Medio</v>
      </c>
      <c r="N142" s="136">
        <v>4</v>
      </c>
      <c r="O142" s="74" t="str">
        <f t="shared" si="191"/>
        <v>Continua</v>
      </c>
      <c r="P142" s="73">
        <f t="shared" ref="P142" si="209">+IF(L142="",N142,(N142*L142))</f>
        <v>8</v>
      </c>
      <c r="Q142" s="73" t="str">
        <f t="shared" ref="Q142" si="210">+IF(P142=0,"",IF(P142&lt;5,"Bajo",IF(P142&lt;9,"Medio",IF(P142&lt;21,"Alto",IF(P142&lt;41,"Muy Alto","")))))</f>
        <v>Medio</v>
      </c>
      <c r="R142" s="36">
        <v>10</v>
      </c>
      <c r="S142" s="74" t="str">
        <f t="shared" ref="S142" si="211">+IF(R142=0,"",IF(R142&lt;11,"Leve",IF(R142&lt;26,"Grave",IF(R142&lt;61,"Muy Grave",IF(R142&lt;101,"Muerte","")))))</f>
        <v>Leve</v>
      </c>
      <c r="T142" s="73">
        <f t="shared" ref="T142" si="212">+R142*P142</f>
        <v>80</v>
      </c>
      <c r="U142" s="73" t="str">
        <f t="shared" ref="U142:U144" si="213">+IF(T142=0,"",IF(T142&lt;21,"IV",IF(T142&lt;121,"III",IF(T142&lt;501,"II",IF(T142&lt;4001,"I","")))))</f>
        <v>III</v>
      </c>
      <c r="V142" s="93" t="str">
        <f t="shared" si="207"/>
        <v>Mejorable</v>
      </c>
      <c r="W142" s="144">
        <v>2</v>
      </c>
      <c r="X142" s="110" t="s">
        <v>980</v>
      </c>
      <c r="Y142" s="110" t="s">
        <v>650</v>
      </c>
      <c r="Z142" s="110" t="s">
        <v>682</v>
      </c>
      <c r="AA142" s="110" t="s">
        <v>682</v>
      </c>
      <c r="AB142" s="110" t="s">
        <v>682</v>
      </c>
      <c r="AC142" s="161" t="s">
        <v>981</v>
      </c>
      <c r="AD142" s="110" t="s">
        <v>682</v>
      </c>
      <c r="AE142" s="34" t="s">
        <v>982</v>
      </c>
      <c r="AF142" s="36" t="s">
        <v>983</v>
      </c>
      <c r="AG142" s="74" t="s">
        <v>689</v>
      </c>
      <c r="AH142" s="79"/>
      <c r="AI142" s="112"/>
      <c r="AJ142" s="112"/>
      <c r="AK142" s="112"/>
    </row>
    <row r="143" spans="2:37" ht="153" customHeight="1" thickBot="1" x14ac:dyDescent="0.3">
      <c r="B143" s="426"/>
      <c r="C143" s="429"/>
      <c r="D143" s="432"/>
      <c r="E143" s="139" t="s">
        <v>678</v>
      </c>
      <c r="F143" s="73" t="s">
        <v>718</v>
      </c>
      <c r="G143" s="119" t="s">
        <v>984</v>
      </c>
      <c r="H143" s="109" t="s">
        <v>732</v>
      </c>
      <c r="I143" s="120" t="s">
        <v>682</v>
      </c>
      <c r="J143" s="120" t="s">
        <v>682</v>
      </c>
      <c r="K143" s="120" t="s">
        <v>682</v>
      </c>
      <c r="L143" s="109">
        <v>2</v>
      </c>
      <c r="M143" s="120" t="str">
        <f>+IF(L143="","Bajo",IF(L143=2,"Medio",IF(L143=6,"Alto",IF(L143=10,"Muy Alto",""))))</f>
        <v>Medio</v>
      </c>
      <c r="N143" s="109">
        <v>2</v>
      </c>
      <c r="O143" s="120" t="str">
        <f t="shared" si="191"/>
        <v>Ocasional</v>
      </c>
      <c r="P143" s="148">
        <f>+IF(L143="",N143,(N143*L143))</f>
        <v>4</v>
      </c>
      <c r="Q143" s="148" t="str">
        <f>+IF(P143=0,"",IF(P143&lt;5,"Bajo",IF(P143&lt;9,"Medio",IF(P143&lt;21,"Alto",IF(P143&lt;41,"Muy Alto","")))))</f>
        <v>Bajo</v>
      </c>
      <c r="R143" s="109">
        <v>25</v>
      </c>
      <c r="S143" s="120" t="str">
        <f>+IF(R143=0,"",IF(R143&lt;11,"Leve",IF(R143&lt;26,"Grave",IF(R143&lt;61,"Muy Grave",IF(R143&lt;101,"Muerte","")))))</f>
        <v>Grave</v>
      </c>
      <c r="T143" s="148">
        <f>+R143*P143</f>
        <v>100</v>
      </c>
      <c r="U143" s="148" t="str">
        <f t="shared" si="213"/>
        <v>III</v>
      </c>
      <c r="V143" s="93" t="str">
        <f t="shared" si="207"/>
        <v>Mejorable</v>
      </c>
      <c r="W143" s="144">
        <v>2</v>
      </c>
      <c r="X143" s="109" t="s">
        <v>721</v>
      </c>
      <c r="Y143" s="120" t="s">
        <v>678</v>
      </c>
      <c r="Z143" s="120" t="s">
        <v>682</v>
      </c>
      <c r="AA143" s="120" t="s">
        <v>682</v>
      </c>
      <c r="AB143" s="119" t="s">
        <v>716</v>
      </c>
      <c r="AC143" s="1" t="s">
        <v>722</v>
      </c>
      <c r="AD143" s="120" t="s">
        <v>682</v>
      </c>
      <c r="AE143" s="120" t="s">
        <v>723</v>
      </c>
      <c r="AF143" s="74" t="s">
        <v>688</v>
      </c>
      <c r="AG143" s="120" t="s">
        <v>689</v>
      </c>
      <c r="AH143" s="121"/>
      <c r="AI143" s="112"/>
      <c r="AJ143" s="112"/>
      <c r="AK143" s="112"/>
    </row>
    <row r="144" spans="2:37" ht="89.25" customHeight="1" thickBot="1" x14ac:dyDescent="0.3">
      <c r="B144" s="427"/>
      <c r="C144" s="430"/>
      <c r="D144" s="433"/>
      <c r="E144" s="113" t="s">
        <v>678</v>
      </c>
      <c r="F144" s="151" t="s">
        <v>985</v>
      </c>
      <c r="G144" s="84" t="s">
        <v>986</v>
      </c>
      <c r="H144" s="84" t="s">
        <v>987</v>
      </c>
      <c r="I144" s="89" t="s">
        <v>682</v>
      </c>
      <c r="J144" s="89" t="s">
        <v>682</v>
      </c>
      <c r="K144" s="89" t="s">
        <v>930</v>
      </c>
      <c r="L144" s="82">
        <v>6</v>
      </c>
      <c r="M144" s="86" t="str">
        <f t="shared" ref="M144" si="214">+IF(L144="","Bajo",IF(L144=2,"Medio",IF(L144=6,"Alto",IF(L144=10,"Muy Alto",""))))</f>
        <v>Alto</v>
      </c>
      <c r="N144" s="87">
        <v>2</v>
      </c>
      <c r="O144" s="86" t="str">
        <f t="shared" si="191"/>
        <v>Ocasional</v>
      </c>
      <c r="P144" s="83">
        <f t="shared" ref="P144" si="215">+IF(L144="",N144,(N144*L144))</f>
        <v>12</v>
      </c>
      <c r="Q144" s="83" t="str">
        <f t="shared" ref="Q144" si="216">+IF(P144=0,"",IF(P144&lt;5,"Bajo",IF(P144&lt;9,"Medio",IF(P144&lt;21,"Alto",IF(P144&lt;41,"Muy Alto","")))))</f>
        <v>Alto</v>
      </c>
      <c r="R144" s="82">
        <v>10</v>
      </c>
      <c r="S144" s="86" t="str">
        <f t="shared" ref="S144" si="217">+IF(R144=0,"",IF(R144&lt;11,"Leve",IF(R144&lt;26,"Grave",IF(R144&lt;61,"Muy Grave",IF(R144&lt;101,"Muerte","")))))</f>
        <v>Leve</v>
      </c>
      <c r="T144" s="83">
        <f t="shared" ref="T144" si="218">+R144*P144</f>
        <v>120</v>
      </c>
      <c r="U144" s="83" t="str">
        <f t="shared" si="213"/>
        <v>III</v>
      </c>
      <c r="V144" s="105" t="str">
        <f t="shared" si="207"/>
        <v>Mejorable</v>
      </c>
      <c r="W144" s="144">
        <v>2</v>
      </c>
      <c r="X144" s="165" t="s">
        <v>977</v>
      </c>
      <c r="Y144" s="87" t="s">
        <v>678</v>
      </c>
      <c r="Z144" s="82" t="s">
        <v>682</v>
      </c>
      <c r="AA144" s="82" t="s">
        <v>682</v>
      </c>
      <c r="AB144" s="89" t="s">
        <v>988</v>
      </c>
      <c r="AC144" s="89" t="s">
        <v>989</v>
      </c>
      <c r="AD144" s="89" t="s">
        <v>990</v>
      </c>
      <c r="AE144" s="86" t="s">
        <v>704</v>
      </c>
      <c r="AF144" s="86" t="s">
        <v>688</v>
      </c>
      <c r="AG144" s="115" t="s">
        <v>689</v>
      </c>
      <c r="AH144" s="116"/>
      <c r="AI144" s="112"/>
      <c r="AJ144" s="112"/>
      <c r="AK144" s="112"/>
    </row>
    <row r="145" spans="2:37" ht="89.25" customHeight="1" x14ac:dyDescent="0.25">
      <c r="B145" s="385" t="s">
        <v>783</v>
      </c>
      <c r="C145" s="388" t="s">
        <v>991</v>
      </c>
      <c r="D145" s="391" t="s">
        <v>992</v>
      </c>
      <c r="E145" s="60" t="s">
        <v>678</v>
      </c>
      <c r="F145" s="61" t="s">
        <v>679</v>
      </c>
      <c r="G145" s="60" t="s">
        <v>726</v>
      </c>
      <c r="H145" s="60" t="s">
        <v>744</v>
      </c>
      <c r="I145" s="62" t="s">
        <v>682</v>
      </c>
      <c r="J145" s="62" t="s">
        <v>682</v>
      </c>
      <c r="K145" s="62" t="s">
        <v>682</v>
      </c>
      <c r="L145" s="91">
        <v>2</v>
      </c>
      <c r="M145" s="62" t="str">
        <f>+IF(L145="","Bajo",IF(L145=2,"Medio",IF(L145=6,"Alto",IF(L145=10,"Muy Alto",""))))</f>
        <v>Medio</v>
      </c>
      <c r="N145" s="91">
        <v>2</v>
      </c>
      <c r="O145" s="62" t="str">
        <f t="shared" si="191"/>
        <v>Ocasional</v>
      </c>
      <c r="P145" s="92">
        <f>+IF(L145="",N145,(N145*L145))</f>
        <v>4</v>
      </c>
      <c r="Q145" s="92" t="str">
        <f>+IF(P145=0,"",IF(P145&lt;5,"Bajo",IF(P145&lt;9,"Medio",IF(P145&lt;21,"Alto",IF(P145&lt;41,"Muy Alto","")))))</f>
        <v>Bajo</v>
      </c>
      <c r="R145" s="91">
        <v>25</v>
      </c>
      <c r="S145" s="62" t="str">
        <f>+IF(R145=0,"",IF(R145&lt;11,"Leve",IF(R145&lt;26,"Grave",IF(R145&lt;61,"Muy Grave",IF(R145&lt;101,"Muerte","")))))</f>
        <v>Grave</v>
      </c>
      <c r="T145" s="92">
        <f>+R145*P145</f>
        <v>100</v>
      </c>
      <c r="U145" s="92" t="str">
        <f>+IF(T145=0,"",IF(T145&lt;21,"IV",IF(T145&lt;121,"III",IF(T145&lt;501,"II",IF(T145&lt;4001,"I","")))))</f>
        <v>III</v>
      </c>
      <c r="V145" s="66" t="str">
        <f t="shared" si="207"/>
        <v>Mejorable</v>
      </c>
      <c r="W145" s="62">
        <v>4</v>
      </c>
      <c r="X145" s="193" t="s">
        <v>977</v>
      </c>
      <c r="Y145" s="62" t="s">
        <v>678</v>
      </c>
      <c r="Z145" s="62" t="s">
        <v>682</v>
      </c>
      <c r="AA145" s="62" t="s">
        <v>682</v>
      </c>
      <c r="AB145" s="67" t="s">
        <v>684</v>
      </c>
      <c r="AC145" s="68" t="s">
        <v>993</v>
      </c>
      <c r="AD145" s="68" t="s">
        <v>686</v>
      </c>
      <c r="AE145" s="62" t="s">
        <v>687</v>
      </c>
      <c r="AF145" s="62" t="s">
        <v>688</v>
      </c>
      <c r="AG145" s="62" t="s">
        <v>689</v>
      </c>
      <c r="AH145" s="69"/>
    </row>
    <row r="146" spans="2:37" ht="89.25" customHeight="1" x14ac:dyDescent="0.25">
      <c r="B146" s="386"/>
      <c r="C146" s="389"/>
      <c r="D146" s="392"/>
      <c r="E146" s="72" t="s">
        <v>678</v>
      </c>
      <c r="F146" s="35" t="s">
        <v>985</v>
      </c>
      <c r="G146" s="72" t="s">
        <v>994</v>
      </c>
      <c r="H146" s="72" t="s">
        <v>995</v>
      </c>
      <c r="I146" s="1" t="s">
        <v>682</v>
      </c>
      <c r="J146" s="1" t="s">
        <v>682</v>
      </c>
      <c r="K146" s="1" t="s">
        <v>996</v>
      </c>
      <c r="L146" s="36">
        <v>6</v>
      </c>
      <c r="M146" s="74" t="str">
        <f t="shared" ref="M146" si="219">+IF(L146="","Bajo",IF(L146=2,"Medio",IF(L146=6,"Alto",IF(L146=10,"Muy Alto",""))))</f>
        <v>Alto</v>
      </c>
      <c r="N146" s="28">
        <v>2</v>
      </c>
      <c r="O146" s="74" t="str">
        <f t="shared" si="191"/>
        <v>Ocasional</v>
      </c>
      <c r="P146" s="73">
        <f t="shared" ref="P146" si="220">+IF(L146="",N146,(N146*L146))</f>
        <v>12</v>
      </c>
      <c r="Q146" s="73" t="str">
        <f t="shared" ref="Q146" si="221">+IF(P146=0,"",IF(P146&lt;5,"Bajo",IF(P146&lt;9,"Medio",IF(P146&lt;21,"Alto",IF(P146&lt;41,"Muy Alto","")))))</f>
        <v>Alto</v>
      </c>
      <c r="R146" s="36">
        <v>10</v>
      </c>
      <c r="S146" s="74" t="str">
        <f t="shared" ref="S146" si="222">+IF(R146=0,"",IF(R146&lt;11,"Leve",IF(R146&lt;26,"Grave",IF(R146&lt;61,"Muy Grave",IF(R146&lt;101,"Muerte","")))))</f>
        <v>Leve</v>
      </c>
      <c r="T146" s="73">
        <f t="shared" ref="T146" si="223">+R146*P146</f>
        <v>120</v>
      </c>
      <c r="U146" s="73" t="str">
        <f t="shared" ref="U146" si="224">+IF(T146=0,"",IF(T146&lt;21,"IV",IF(T146&lt;121,"III",IF(T146&lt;501,"II",IF(T146&lt;4001,"I","")))))</f>
        <v>III</v>
      </c>
      <c r="V146" s="93" t="str">
        <f t="shared" si="207"/>
        <v>Mejorable</v>
      </c>
      <c r="W146" s="74">
        <v>4</v>
      </c>
      <c r="X146" s="110" t="s">
        <v>977</v>
      </c>
      <c r="Y146" s="28" t="s">
        <v>678</v>
      </c>
      <c r="Z146" s="36" t="s">
        <v>682</v>
      </c>
      <c r="AA146" s="36" t="s">
        <v>682</v>
      </c>
      <c r="AB146" s="1" t="s">
        <v>997</v>
      </c>
      <c r="AC146" s="1" t="s">
        <v>998</v>
      </c>
      <c r="AD146" s="1" t="s">
        <v>990</v>
      </c>
      <c r="AE146" s="74" t="s">
        <v>704</v>
      </c>
      <c r="AF146" s="74" t="s">
        <v>688</v>
      </c>
      <c r="AG146" s="120" t="s">
        <v>689</v>
      </c>
      <c r="AH146" s="121"/>
      <c r="AI146" s="112"/>
      <c r="AJ146" s="112"/>
      <c r="AK146" s="112"/>
    </row>
    <row r="147" spans="2:37" ht="89.25" customHeight="1" x14ac:dyDescent="0.25">
      <c r="B147" s="386"/>
      <c r="C147" s="389"/>
      <c r="D147" s="392"/>
      <c r="E147" s="139" t="s">
        <v>678</v>
      </c>
      <c r="F147" s="73" t="s">
        <v>698</v>
      </c>
      <c r="G147" s="72" t="s">
        <v>999</v>
      </c>
      <c r="H147" s="72" t="s">
        <v>1000</v>
      </c>
      <c r="I147" s="120" t="s">
        <v>682</v>
      </c>
      <c r="J147" s="120" t="s">
        <v>682</v>
      </c>
      <c r="K147" s="74" t="s">
        <v>682</v>
      </c>
      <c r="L147" s="28">
        <v>6</v>
      </c>
      <c r="M147" s="74" t="str">
        <f>+IF(L147="","Bajo",IF(L147=2,"Medio",IF(L147=6,"Alto",IF(L147=10,"Muy Alto",""))))</f>
        <v>Alto</v>
      </c>
      <c r="N147" s="28">
        <v>3</v>
      </c>
      <c r="O147" s="74" t="str">
        <f t="shared" si="191"/>
        <v>Frecuente</v>
      </c>
      <c r="P147" s="73">
        <f>+IF(L147="",N147,(N147*L147))</f>
        <v>18</v>
      </c>
      <c r="Q147" s="73" t="str">
        <f>+IF(P147=0,"",IF(P147&lt;5,"Bajo",IF(P147&lt;9,"Medio",IF(P147&lt;21,"Alto",IF(P147&lt;41,"Muy Alto","")))))</f>
        <v>Alto</v>
      </c>
      <c r="R147" s="28">
        <v>25</v>
      </c>
      <c r="S147" s="74" t="str">
        <f>+IF(R147=0,"",IF(R147&lt;11,"Leve",IF(R147&lt;26,"Grave",IF(R147&lt;61,"Muy Grave",IF(R147&lt;101,"Muerte","")))))</f>
        <v>Grave</v>
      </c>
      <c r="T147" s="73">
        <f>+R147*P147</f>
        <v>450</v>
      </c>
      <c r="U147" s="73" t="str">
        <f>+IF(T147=0,"",IF(T147&lt;21,"IV",IF(T147&lt;121,"III",IF(T147&lt;501,"II",IF(T147&lt;4001,"I","")))))</f>
        <v>II</v>
      </c>
      <c r="V147" s="93" t="str">
        <f t="shared" ref="V147" si="225">+IF(U147=0,"",IF(U147="I","No Aceptable",IF(U147="II","No Aceptable  o Aceptable con control específico",IF(U147="III","Aceptable",IF(U147="IV","Aceptable","")))))</f>
        <v>No Aceptable  o Aceptable con control específico</v>
      </c>
      <c r="W147" s="74">
        <v>4</v>
      </c>
      <c r="X147" s="28" t="s">
        <v>700</v>
      </c>
      <c r="Y147" s="74" t="s">
        <v>678</v>
      </c>
      <c r="Z147" s="74" t="s">
        <v>682</v>
      </c>
      <c r="AA147" s="74" t="s">
        <v>682</v>
      </c>
      <c r="AB147" s="1" t="s">
        <v>1001</v>
      </c>
      <c r="AC147" s="1" t="s">
        <v>703</v>
      </c>
      <c r="AD147" s="1" t="s">
        <v>990</v>
      </c>
      <c r="AE147" s="74" t="s">
        <v>704</v>
      </c>
      <c r="AF147" s="74" t="s">
        <v>705</v>
      </c>
      <c r="AG147" s="74" t="s">
        <v>689</v>
      </c>
      <c r="AH147" s="121"/>
      <c r="AI147" s="112"/>
      <c r="AJ147" s="112"/>
      <c r="AK147" s="112"/>
    </row>
    <row r="148" spans="2:37" s="112" customFormat="1" ht="149.25" customHeight="1" thickBot="1" x14ac:dyDescent="0.3">
      <c r="B148" s="387"/>
      <c r="C148" s="390"/>
      <c r="D148" s="393"/>
      <c r="E148" s="113" t="s">
        <v>678</v>
      </c>
      <c r="F148" s="83" t="s">
        <v>718</v>
      </c>
      <c r="G148" s="108" t="s">
        <v>984</v>
      </c>
      <c r="H148" s="114" t="s">
        <v>732</v>
      </c>
      <c r="I148" s="115" t="s">
        <v>682</v>
      </c>
      <c r="J148" s="115" t="s">
        <v>682</v>
      </c>
      <c r="K148" s="115" t="s">
        <v>682</v>
      </c>
      <c r="L148" s="114">
        <v>2</v>
      </c>
      <c r="M148" s="115" t="str">
        <f>+IF(L148="","Bajo",IF(L148=2,"Medio",IF(L148=6,"Alto",IF(L148=10,"Muy Alto",""))))</f>
        <v>Medio</v>
      </c>
      <c r="N148" s="114">
        <v>2</v>
      </c>
      <c r="O148" s="115" t="str">
        <f t="shared" si="191"/>
        <v>Ocasional</v>
      </c>
      <c r="P148" s="152">
        <f>+IF(L148="",N148,(N148*L148))</f>
        <v>4</v>
      </c>
      <c r="Q148" s="152" t="str">
        <f>+IF(P148=0,"",IF(P148&lt;5,"Bajo",IF(P148&lt;9,"Medio",IF(P148&lt;21,"Alto",IF(P148&lt;41,"Muy Alto","")))))</f>
        <v>Bajo</v>
      </c>
      <c r="R148" s="114">
        <v>25</v>
      </c>
      <c r="S148" s="115" t="str">
        <f>+IF(R148=0,"",IF(R148&lt;11,"Leve",IF(R148&lt;26,"Grave",IF(R148&lt;61,"Muy Grave",IF(R148&lt;101,"Muerte","")))))</f>
        <v>Grave</v>
      </c>
      <c r="T148" s="152">
        <f>+R148*P148</f>
        <v>100</v>
      </c>
      <c r="U148" s="152" t="str">
        <f t="shared" ref="U148" si="226">+IF(T148=0,"",IF(T148&lt;21,"IV",IF(T148&lt;121,"III",IF(T148&lt;501,"II",IF(T148&lt;4001,"I","")))))</f>
        <v>III</v>
      </c>
      <c r="V148" s="105" t="str">
        <f t="shared" si="207"/>
        <v>Mejorable</v>
      </c>
      <c r="W148" s="115">
        <v>4</v>
      </c>
      <c r="X148" s="114" t="s">
        <v>721</v>
      </c>
      <c r="Y148" s="115" t="s">
        <v>678</v>
      </c>
      <c r="Z148" s="115" t="s">
        <v>682</v>
      </c>
      <c r="AA148" s="115" t="s">
        <v>682</v>
      </c>
      <c r="AB148" s="108" t="s">
        <v>716</v>
      </c>
      <c r="AC148" s="89" t="s">
        <v>722</v>
      </c>
      <c r="AD148" s="115" t="s">
        <v>682</v>
      </c>
      <c r="AE148" s="115" t="s">
        <v>723</v>
      </c>
      <c r="AF148" s="115" t="s">
        <v>741</v>
      </c>
      <c r="AG148" s="115" t="s">
        <v>689</v>
      </c>
      <c r="AH148" s="116"/>
    </row>
    <row r="149" spans="2:37" s="112" customFormat="1" ht="89.25" customHeight="1" x14ac:dyDescent="0.25">
      <c r="B149" s="385" t="s">
        <v>783</v>
      </c>
      <c r="C149" s="388" t="s">
        <v>1002</v>
      </c>
      <c r="D149" s="391" t="s">
        <v>844</v>
      </c>
      <c r="E149" s="117" t="s">
        <v>678</v>
      </c>
      <c r="F149" s="61" t="s">
        <v>679</v>
      </c>
      <c r="G149" s="60" t="s">
        <v>726</v>
      </c>
      <c r="H149" s="60" t="s">
        <v>1003</v>
      </c>
      <c r="I149" s="62" t="s">
        <v>682</v>
      </c>
      <c r="J149" s="62" t="s">
        <v>682</v>
      </c>
      <c r="K149" s="62" t="s">
        <v>682</v>
      </c>
      <c r="L149" s="91">
        <v>2</v>
      </c>
      <c r="M149" s="62" t="str">
        <f>+IF(L149="","Bajo",IF(L149=2,"Medio",IF(L149=6,"Alto",IF(L149=10,"Muy Alto",""))))</f>
        <v>Medio</v>
      </c>
      <c r="N149" s="91">
        <v>2</v>
      </c>
      <c r="O149" s="62" t="str">
        <f t="shared" si="191"/>
        <v>Ocasional</v>
      </c>
      <c r="P149" s="92">
        <f>+IF(L149="",N149,(N149*L149))</f>
        <v>4</v>
      </c>
      <c r="Q149" s="92" t="str">
        <f>+IF(P149=0,"",IF(P149&lt;5,"Bajo",IF(P149&lt;9,"Medio",IF(P149&lt;21,"Alto",IF(P149&lt;41,"Muy Alto","")))))</f>
        <v>Bajo</v>
      </c>
      <c r="R149" s="91">
        <v>25</v>
      </c>
      <c r="S149" s="62" t="str">
        <f>+IF(R149=0,"",IF(R149&lt;11,"Leve",IF(R149&lt;26,"Grave",IF(R149&lt;61,"Muy Grave",IF(R149&lt;101,"Muerte","")))))</f>
        <v>Grave</v>
      </c>
      <c r="T149" s="92">
        <f>+R149*P149</f>
        <v>100</v>
      </c>
      <c r="U149" s="92" t="str">
        <f>+IF(T149=0,"",IF(T149&lt;21,"IV",IF(T149&lt;121,"III",IF(T149&lt;501,"II",IF(T149&lt;4001,"I","")))))</f>
        <v>III</v>
      </c>
      <c r="V149" s="66" t="str">
        <f t="shared" si="207"/>
        <v>Mejorable</v>
      </c>
      <c r="W149" s="62">
        <v>4</v>
      </c>
      <c r="X149" s="193" t="s">
        <v>977</v>
      </c>
      <c r="Y149" s="62" t="s">
        <v>678</v>
      </c>
      <c r="Z149" s="62" t="s">
        <v>682</v>
      </c>
      <c r="AA149" s="62" t="s">
        <v>682</v>
      </c>
      <c r="AB149" s="67" t="s">
        <v>684</v>
      </c>
      <c r="AC149" s="68" t="s">
        <v>727</v>
      </c>
      <c r="AD149" s="68" t="s">
        <v>686</v>
      </c>
      <c r="AE149" s="62" t="s">
        <v>1004</v>
      </c>
      <c r="AF149" s="62" t="s">
        <v>688</v>
      </c>
      <c r="AG149" s="62" t="s">
        <v>689</v>
      </c>
      <c r="AH149" s="69"/>
      <c r="AI149" s="80"/>
      <c r="AJ149" s="80"/>
      <c r="AK149" s="80"/>
    </row>
    <row r="150" spans="2:37" s="112" customFormat="1" ht="89.25" customHeight="1" x14ac:dyDescent="0.25">
      <c r="B150" s="386"/>
      <c r="C150" s="389"/>
      <c r="D150" s="392"/>
      <c r="E150" s="36" t="s">
        <v>678</v>
      </c>
      <c r="F150" s="73" t="s">
        <v>706</v>
      </c>
      <c r="G150" s="1" t="s">
        <v>1005</v>
      </c>
      <c r="H150" s="72" t="s">
        <v>817</v>
      </c>
      <c r="I150" s="74" t="s">
        <v>682</v>
      </c>
      <c r="J150" s="74" t="s">
        <v>682</v>
      </c>
      <c r="K150" s="74" t="s">
        <v>682</v>
      </c>
      <c r="L150" s="28">
        <v>2</v>
      </c>
      <c r="M150" s="74" t="str">
        <f t="shared" ref="M150" si="227">+IF(L150="","Bajo",IF(L150=2,"Medio",IF(L150=6,"Alto",IF(L150=10,"Muy Alto",""))))</f>
        <v>Medio</v>
      </c>
      <c r="N150" s="28">
        <v>2</v>
      </c>
      <c r="O150" s="74" t="str">
        <f t="shared" si="191"/>
        <v>Ocasional</v>
      </c>
      <c r="P150" s="73">
        <f t="shared" ref="P150" si="228">+IF(L150="",N150,(N150*L150))</f>
        <v>4</v>
      </c>
      <c r="Q150" s="73" t="str">
        <f t="shared" ref="Q150" si="229">+IF(P150=0,"",IF(P150&lt;5,"Bajo",IF(P150&lt;9,"Medio",IF(P150&lt;21,"Alto",IF(P150&lt;41,"Muy Alto","")))))</f>
        <v>Bajo</v>
      </c>
      <c r="R150" s="28">
        <v>25</v>
      </c>
      <c r="S150" s="74" t="str">
        <f t="shared" ref="S150" si="230">+IF(R150=0,"",IF(R150&lt;11,"Leve",IF(R150&lt;26,"Grave",IF(R150&lt;61,"Muy Grave",IF(R150&lt;101,"Muerte","")))))</f>
        <v>Grave</v>
      </c>
      <c r="T150" s="73">
        <f t="shared" ref="T150" si="231">+R150*P150</f>
        <v>100</v>
      </c>
      <c r="U150" s="73" t="str">
        <f t="shared" ref="U150" si="232">+IF(T150=0,"",IF(T150&lt;21,"IV",IF(T150&lt;121,"III",IF(T150&lt;501,"II",IF(T150&lt;4001,"I","")))))</f>
        <v>III</v>
      </c>
      <c r="V150" s="93" t="str">
        <f t="shared" si="207"/>
        <v>Mejorable</v>
      </c>
      <c r="W150" s="74">
        <v>4</v>
      </c>
      <c r="X150" s="28" t="s">
        <v>700</v>
      </c>
      <c r="Y150" s="74" t="s">
        <v>678</v>
      </c>
      <c r="Z150" s="74" t="s">
        <v>682</v>
      </c>
      <c r="AA150" s="74" t="s">
        <v>682</v>
      </c>
      <c r="AB150" s="1" t="s">
        <v>711</v>
      </c>
      <c r="AC150" s="1" t="s">
        <v>703</v>
      </c>
      <c r="AD150" s="74" t="s">
        <v>682</v>
      </c>
      <c r="AE150" s="74" t="s">
        <v>704</v>
      </c>
      <c r="AF150" s="74" t="s">
        <v>688</v>
      </c>
      <c r="AG150" s="74" t="s">
        <v>689</v>
      </c>
      <c r="AH150" s="79"/>
      <c r="AI150" s="80"/>
      <c r="AJ150" s="80"/>
      <c r="AK150" s="80"/>
    </row>
    <row r="151" spans="2:37" s="112" customFormat="1" ht="89.25" customHeight="1" x14ac:dyDescent="0.25">
      <c r="B151" s="386"/>
      <c r="C151" s="389"/>
      <c r="D151" s="392"/>
      <c r="E151" s="36" t="s">
        <v>678</v>
      </c>
      <c r="F151" s="135" t="s">
        <v>1006</v>
      </c>
      <c r="G151" s="110" t="s">
        <v>1007</v>
      </c>
      <c r="H151" s="110" t="s">
        <v>1008</v>
      </c>
      <c r="I151" s="1" t="s">
        <v>682</v>
      </c>
      <c r="J151" s="1" t="s">
        <v>682</v>
      </c>
      <c r="K151" s="110" t="s">
        <v>682</v>
      </c>
      <c r="L151" s="110">
        <v>2</v>
      </c>
      <c r="M151" s="74" t="str">
        <f>+IF(L151="","Bajo",IF(L151=2,"Medio",IF(L151=6,"Alto",IF(L151=10,"Muy Alto",""))))</f>
        <v>Medio</v>
      </c>
      <c r="N151" s="110">
        <v>4</v>
      </c>
      <c r="O151" s="74" t="str">
        <f t="shared" si="191"/>
        <v>Continua</v>
      </c>
      <c r="P151" s="73">
        <f>+IF(L151="",N151,(N151*L151))</f>
        <v>8</v>
      </c>
      <c r="Q151" s="73" t="str">
        <f>+IF(P151=0,"",IF(P151&lt;5,"Bajo",IF(P151&lt;9,"Medio",IF(P151&lt;21,"Alto",IF(P151&lt;41,"Muy Alto","")))))</f>
        <v>Medio</v>
      </c>
      <c r="R151" s="110">
        <v>25</v>
      </c>
      <c r="S151" s="74" t="str">
        <f>+IF(R151=0,"",IF(R151&lt;11,"Leve",IF(R151&lt;26,"Grave",IF(R151&lt;61,"Muy Grave",IF(R151&lt;101,"Muerte","")))))</f>
        <v>Grave</v>
      </c>
      <c r="T151" s="73">
        <f>+R151*P151</f>
        <v>200</v>
      </c>
      <c r="U151" s="73" t="str">
        <f>+IF(T151=0,"",IF(T151&lt;21,"IV",IF(T151&lt;121,"III",IF(T151&lt;501,"II",IF(T151&lt;4001,"I","")))))</f>
        <v>II</v>
      </c>
      <c r="V151" s="93" t="str">
        <f t="shared" si="207"/>
        <v>No Aceptable  o Aceptable con control específico</v>
      </c>
      <c r="W151" s="74">
        <v>4</v>
      </c>
      <c r="X151" s="110" t="s">
        <v>1009</v>
      </c>
      <c r="Y151" s="110" t="s">
        <v>678</v>
      </c>
      <c r="Z151" s="110" t="s">
        <v>673</v>
      </c>
      <c r="AA151" s="110" t="s">
        <v>673</v>
      </c>
      <c r="AB151" s="110" t="s">
        <v>673</v>
      </c>
      <c r="AC151" s="161" t="s">
        <v>1010</v>
      </c>
      <c r="AD151" s="110" t="s">
        <v>682</v>
      </c>
      <c r="AE151" s="34" t="s">
        <v>1004</v>
      </c>
      <c r="AF151" s="74" t="s">
        <v>688</v>
      </c>
      <c r="AG151" s="74" t="s">
        <v>689</v>
      </c>
      <c r="AH151" s="149"/>
      <c r="AI151" s="80"/>
      <c r="AJ151" s="80"/>
      <c r="AK151" s="80"/>
    </row>
    <row r="152" spans="2:37" ht="141" customHeight="1" thickBot="1" x14ac:dyDescent="0.3">
      <c r="B152" s="387"/>
      <c r="C152" s="390"/>
      <c r="D152" s="393"/>
      <c r="E152" s="82" t="s">
        <v>673</v>
      </c>
      <c r="F152" s="83" t="s">
        <v>718</v>
      </c>
      <c r="G152" s="84" t="s">
        <v>719</v>
      </c>
      <c r="H152" s="87" t="s">
        <v>732</v>
      </c>
      <c r="I152" s="86" t="s">
        <v>682</v>
      </c>
      <c r="J152" s="86" t="s">
        <v>682</v>
      </c>
      <c r="K152" s="86" t="s">
        <v>682</v>
      </c>
      <c r="L152" s="87">
        <v>2</v>
      </c>
      <c r="M152" s="86" t="str">
        <f t="shared" ref="M152:M156" si="233">+IF(L152="","Bajo",IF(L152=2,"Medio",IF(L152=6,"Alto",IF(L152=10,"Muy Alto",""))))</f>
        <v>Medio</v>
      </c>
      <c r="N152" s="87">
        <v>2</v>
      </c>
      <c r="O152" s="86" t="str">
        <f t="shared" si="191"/>
        <v>Ocasional</v>
      </c>
      <c r="P152" s="83">
        <f t="shared" ref="P152:P156" si="234">+IF(L152="",N152,(N152*L152))</f>
        <v>4</v>
      </c>
      <c r="Q152" s="83" t="str">
        <f t="shared" ref="Q152:Q156" si="235">+IF(P152=0,"",IF(P152&lt;5,"Bajo",IF(P152&lt;9,"Medio",IF(P152&lt;21,"Alto",IF(P152&lt;41,"Muy Alto","")))))</f>
        <v>Bajo</v>
      </c>
      <c r="R152" s="87">
        <v>25</v>
      </c>
      <c r="S152" s="86" t="str">
        <f t="shared" ref="S152:S156" si="236">+IF(R152=0,"",IF(R152&lt;11,"Leve",IF(R152&lt;26,"Grave",IF(R152&lt;61,"Muy Grave",IF(R152&lt;101,"Muerte","")))))</f>
        <v>Grave</v>
      </c>
      <c r="T152" s="83">
        <f t="shared" ref="T152:T156" si="237">+R152*P152</f>
        <v>100</v>
      </c>
      <c r="U152" s="83" t="str">
        <f t="shared" ref="U152:U156" si="238">+IF(T152=0,"",IF(T152&lt;21,"IV",IF(T152&lt;121,"III",IF(T152&lt;501,"II",IF(T152&lt;4001,"I","")))))</f>
        <v>III</v>
      </c>
      <c r="V152" s="105" t="str">
        <f t="shared" si="207"/>
        <v>Mejorable</v>
      </c>
      <c r="W152" s="86">
        <v>4</v>
      </c>
      <c r="X152" s="87" t="s">
        <v>721</v>
      </c>
      <c r="Y152" s="86" t="s">
        <v>678</v>
      </c>
      <c r="Z152" s="86" t="s">
        <v>682</v>
      </c>
      <c r="AA152" s="86" t="s">
        <v>682</v>
      </c>
      <c r="AB152" s="89" t="s">
        <v>716</v>
      </c>
      <c r="AC152" s="89" t="s">
        <v>722</v>
      </c>
      <c r="AD152" s="86" t="s">
        <v>682</v>
      </c>
      <c r="AE152" s="86" t="s">
        <v>1004</v>
      </c>
      <c r="AF152" s="86" t="s">
        <v>688</v>
      </c>
      <c r="AG152" s="86" t="s">
        <v>689</v>
      </c>
      <c r="AH152" s="90"/>
    </row>
    <row r="153" spans="2:37" s="112" customFormat="1" ht="89.25" customHeight="1" thickBot="1" x14ac:dyDescent="0.3">
      <c r="B153" s="385" t="s">
        <v>1011</v>
      </c>
      <c r="C153" s="388" t="s">
        <v>1011</v>
      </c>
      <c r="D153" s="391" t="s">
        <v>1012</v>
      </c>
      <c r="E153" s="91" t="s">
        <v>678</v>
      </c>
      <c r="F153" s="92" t="s">
        <v>895</v>
      </c>
      <c r="G153" s="67" t="s">
        <v>1013</v>
      </c>
      <c r="H153" s="91" t="s">
        <v>802</v>
      </c>
      <c r="I153" s="62" t="s">
        <v>682</v>
      </c>
      <c r="J153" s="62" t="s">
        <v>682</v>
      </c>
      <c r="K153" s="62" t="s">
        <v>682</v>
      </c>
      <c r="L153" s="193">
        <v>6</v>
      </c>
      <c r="M153" s="62" t="str">
        <f t="shared" si="233"/>
        <v>Alto</v>
      </c>
      <c r="N153" s="193">
        <v>2</v>
      </c>
      <c r="O153" s="62" t="str">
        <f t="shared" si="191"/>
        <v>Ocasional</v>
      </c>
      <c r="P153" s="92">
        <f t="shared" si="234"/>
        <v>12</v>
      </c>
      <c r="Q153" s="92" t="str">
        <f t="shared" si="235"/>
        <v>Alto</v>
      </c>
      <c r="R153" s="193">
        <v>10</v>
      </c>
      <c r="S153" s="62" t="str">
        <f t="shared" si="236"/>
        <v>Leve</v>
      </c>
      <c r="T153" s="92">
        <f t="shared" si="237"/>
        <v>120</v>
      </c>
      <c r="U153" s="92" t="str">
        <f t="shared" si="238"/>
        <v>III</v>
      </c>
      <c r="V153" s="66" t="str">
        <f t="shared" si="207"/>
        <v>Mejorable</v>
      </c>
      <c r="W153" s="62">
        <v>130</v>
      </c>
      <c r="X153" s="91" t="s">
        <v>892</v>
      </c>
      <c r="Y153" s="62" t="s">
        <v>678</v>
      </c>
      <c r="Z153" s="62" t="s">
        <v>682</v>
      </c>
      <c r="AA153" s="62" t="s">
        <v>682</v>
      </c>
      <c r="AB153" s="67" t="s">
        <v>716</v>
      </c>
      <c r="AC153" s="67" t="s">
        <v>1014</v>
      </c>
      <c r="AD153" s="62" t="s">
        <v>682</v>
      </c>
      <c r="AE153" s="62" t="s">
        <v>1015</v>
      </c>
      <c r="AF153" s="62" t="s">
        <v>705</v>
      </c>
      <c r="AG153" s="62" t="s">
        <v>689</v>
      </c>
      <c r="AH153" s="69"/>
      <c r="AI153" s="80"/>
      <c r="AJ153" s="80"/>
      <c r="AK153" s="80"/>
    </row>
    <row r="154" spans="2:37" s="112" customFormat="1" ht="89.25" customHeight="1" thickBot="1" x14ac:dyDescent="0.3">
      <c r="B154" s="386"/>
      <c r="C154" s="389"/>
      <c r="D154" s="392"/>
      <c r="E154" s="36" t="s">
        <v>678</v>
      </c>
      <c r="F154" s="135" t="s">
        <v>1006</v>
      </c>
      <c r="G154" s="110" t="s">
        <v>1007</v>
      </c>
      <c r="H154" s="110" t="s">
        <v>1008</v>
      </c>
      <c r="I154" s="1" t="s">
        <v>682</v>
      </c>
      <c r="J154" s="1" t="s">
        <v>682</v>
      </c>
      <c r="K154" s="110" t="s">
        <v>682</v>
      </c>
      <c r="L154" s="110">
        <v>6</v>
      </c>
      <c r="M154" s="74" t="str">
        <f t="shared" si="233"/>
        <v>Alto</v>
      </c>
      <c r="N154" s="110">
        <v>2</v>
      </c>
      <c r="O154" s="74" t="str">
        <f t="shared" si="191"/>
        <v>Ocasional</v>
      </c>
      <c r="P154" s="73">
        <f t="shared" si="234"/>
        <v>12</v>
      </c>
      <c r="Q154" s="73" t="str">
        <f t="shared" si="235"/>
        <v>Alto</v>
      </c>
      <c r="R154" s="110">
        <v>10</v>
      </c>
      <c r="S154" s="74" t="str">
        <f t="shared" si="236"/>
        <v>Leve</v>
      </c>
      <c r="T154" s="73">
        <f t="shared" si="237"/>
        <v>120</v>
      </c>
      <c r="U154" s="73" t="str">
        <f t="shared" si="238"/>
        <v>III</v>
      </c>
      <c r="V154" s="93" t="str">
        <f t="shared" si="207"/>
        <v>Mejorable</v>
      </c>
      <c r="W154" s="62">
        <v>130</v>
      </c>
      <c r="X154" s="110" t="s">
        <v>1009</v>
      </c>
      <c r="Y154" s="110" t="s">
        <v>678</v>
      </c>
      <c r="Z154" s="110" t="s">
        <v>673</v>
      </c>
      <c r="AA154" s="110" t="s">
        <v>673</v>
      </c>
      <c r="AB154" s="110" t="s">
        <v>673</v>
      </c>
      <c r="AC154" s="161" t="s">
        <v>1016</v>
      </c>
      <c r="AD154" s="110" t="s">
        <v>682</v>
      </c>
      <c r="AE154" s="28" t="s">
        <v>723</v>
      </c>
      <c r="AF154" s="74" t="s">
        <v>688</v>
      </c>
      <c r="AG154" s="74" t="s">
        <v>689</v>
      </c>
      <c r="AH154" s="149"/>
      <c r="AI154" s="80"/>
      <c r="AJ154" s="80"/>
      <c r="AK154" s="80"/>
    </row>
    <row r="155" spans="2:37" ht="89.25" customHeight="1" thickBot="1" x14ac:dyDescent="0.3">
      <c r="B155" s="386"/>
      <c r="C155" s="389"/>
      <c r="D155" s="392"/>
      <c r="E155" s="36" t="s">
        <v>678</v>
      </c>
      <c r="F155" s="135" t="s">
        <v>1017</v>
      </c>
      <c r="G155" s="110" t="s">
        <v>1018</v>
      </c>
      <c r="H155" s="110" t="s">
        <v>1019</v>
      </c>
      <c r="I155" s="1" t="s">
        <v>682</v>
      </c>
      <c r="J155" s="1" t="s">
        <v>1020</v>
      </c>
      <c r="K155" s="110" t="s">
        <v>682</v>
      </c>
      <c r="L155" s="110">
        <v>6</v>
      </c>
      <c r="M155" s="74" t="str">
        <f t="shared" si="233"/>
        <v>Alto</v>
      </c>
      <c r="N155" s="110">
        <v>2</v>
      </c>
      <c r="O155" s="74" t="str">
        <f t="shared" si="191"/>
        <v>Ocasional</v>
      </c>
      <c r="P155" s="73">
        <f t="shared" si="234"/>
        <v>12</v>
      </c>
      <c r="Q155" s="73" t="str">
        <f t="shared" si="235"/>
        <v>Alto</v>
      </c>
      <c r="R155" s="110">
        <v>10</v>
      </c>
      <c r="S155" s="74" t="str">
        <f t="shared" si="236"/>
        <v>Leve</v>
      </c>
      <c r="T155" s="73">
        <f t="shared" si="237"/>
        <v>120</v>
      </c>
      <c r="U155" s="73" t="str">
        <f t="shared" si="238"/>
        <v>III</v>
      </c>
      <c r="V155" s="93" t="str">
        <f t="shared" si="207"/>
        <v>Mejorable</v>
      </c>
      <c r="W155" s="62">
        <v>130</v>
      </c>
      <c r="X155" s="110" t="s">
        <v>1009</v>
      </c>
      <c r="Y155" s="110" t="s">
        <v>678</v>
      </c>
      <c r="Z155" s="110" t="s">
        <v>673</v>
      </c>
      <c r="AA155" s="110" t="s">
        <v>673</v>
      </c>
      <c r="AB155" s="110" t="s">
        <v>673</v>
      </c>
      <c r="AC155" s="161" t="s">
        <v>1021</v>
      </c>
      <c r="AD155" s="110" t="s">
        <v>1022</v>
      </c>
      <c r="AE155" s="34" t="s">
        <v>1023</v>
      </c>
      <c r="AF155" s="74" t="s">
        <v>688</v>
      </c>
      <c r="AG155" s="74" t="s">
        <v>689</v>
      </c>
      <c r="AH155" s="149"/>
    </row>
    <row r="156" spans="2:37" ht="89.25" customHeight="1" thickBot="1" x14ac:dyDescent="0.3">
      <c r="B156" s="387"/>
      <c r="C156" s="390"/>
      <c r="D156" s="393"/>
      <c r="E156" s="82" t="s">
        <v>678</v>
      </c>
      <c r="F156" s="169" t="s">
        <v>1017</v>
      </c>
      <c r="G156" s="165" t="s">
        <v>1024</v>
      </c>
      <c r="H156" s="165" t="s">
        <v>1025</v>
      </c>
      <c r="I156" s="89" t="s">
        <v>682</v>
      </c>
      <c r="J156" s="89" t="s">
        <v>1020</v>
      </c>
      <c r="K156" s="89" t="s">
        <v>682</v>
      </c>
      <c r="L156" s="165">
        <v>6</v>
      </c>
      <c r="M156" s="86" t="str">
        <f t="shared" si="233"/>
        <v>Alto</v>
      </c>
      <c r="N156" s="165">
        <v>2</v>
      </c>
      <c r="O156" s="86" t="str">
        <f t="shared" si="191"/>
        <v>Ocasional</v>
      </c>
      <c r="P156" s="83">
        <f t="shared" si="234"/>
        <v>12</v>
      </c>
      <c r="Q156" s="83" t="str">
        <f t="shared" si="235"/>
        <v>Alto</v>
      </c>
      <c r="R156" s="165">
        <v>10</v>
      </c>
      <c r="S156" s="86" t="str">
        <f t="shared" si="236"/>
        <v>Leve</v>
      </c>
      <c r="T156" s="83">
        <f t="shared" si="237"/>
        <v>120</v>
      </c>
      <c r="U156" s="83" t="str">
        <f t="shared" si="238"/>
        <v>III</v>
      </c>
      <c r="V156" s="105" t="str">
        <f t="shared" si="207"/>
        <v>Mejorable</v>
      </c>
      <c r="W156" s="62">
        <v>130</v>
      </c>
      <c r="X156" s="165" t="s">
        <v>1009</v>
      </c>
      <c r="Y156" s="165" t="s">
        <v>678</v>
      </c>
      <c r="Z156" s="165" t="s">
        <v>673</v>
      </c>
      <c r="AA156" s="165" t="s">
        <v>673</v>
      </c>
      <c r="AB156" s="165" t="s">
        <v>673</v>
      </c>
      <c r="AC156" s="166" t="s">
        <v>1021</v>
      </c>
      <c r="AD156" s="165" t="s">
        <v>1022</v>
      </c>
      <c r="AE156" s="167" t="s">
        <v>1023</v>
      </c>
      <c r="AF156" s="86" t="s">
        <v>688</v>
      </c>
      <c r="AG156" s="86" t="s">
        <v>689</v>
      </c>
      <c r="AH156" s="156"/>
    </row>
    <row r="157" spans="2:37" ht="89.25" customHeight="1" x14ac:dyDescent="0.25">
      <c r="B157" s="385" t="s">
        <v>1026</v>
      </c>
      <c r="C157" s="388" t="s">
        <v>1027</v>
      </c>
      <c r="D157" s="391" t="s">
        <v>1028</v>
      </c>
      <c r="E157" s="36" t="s">
        <v>678</v>
      </c>
      <c r="F157" s="73" t="s">
        <v>698</v>
      </c>
      <c r="G157" s="131" t="s">
        <v>699</v>
      </c>
      <c r="H157" s="28" t="s">
        <v>700</v>
      </c>
      <c r="I157" s="74" t="s">
        <v>682</v>
      </c>
      <c r="J157" s="74" t="s">
        <v>682</v>
      </c>
      <c r="K157" s="74" t="s">
        <v>682</v>
      </c>
      <c r="L157" s="28">
        <v>6</v>
      </c>
      <c r="M157" s="74" t="str">
        <f>+IF(L157="","Bajo",IF(L157=2,"Medio",IF(L157=6,"Alto",IF(L157=10,"Muy Alto",""))))</f>
        <v>Alto</v>
      </c>
      <c r="N157" s="28">
        <v>3</v>
      </c>
      <c r="O157" s="74" t="str">
        <f t="shared" si="191"/>
        <v>Frecuente</v>
      </c>
      <c r="P157" s="73">
        <f>+IF(L157="",N157,(N157*L157))</f>
        <v>18</v>
      </c>
      <c r="Q157" s="73" t="str">
        <f>+IF(P157=0,"",IF(P157&lt;5,"Bajo",IF(P157&lt;9,"Medio",IF(P157&lt;21,"Alto",IF(P157&lt;41,"Muy Alto","")))))</f>
        <v>Alto</v>
      </c>
      <c r="R157" s="28">
        <v>25</v>
      </c>
      <c r="S157" s="74" t="str">
        <f>+IF(R157=0,"",IF(R157&lt;11,"Leve",IF(R157&lt;26,"Grave",IF(R157&lt;61,"Muy Grave",IF(R157&lt;101,"Muerte","")))))</f>
        <v>Grave</v>
      </c>
      <c r="T157" s="73">
        <f>+R157*P157</f>
        <v>450</v>
      </c>
      <c r="U157" s="73" t="str">
        <f>+IF(T157=0,"",IF(T157&lt;21,"IV",IF(T157&lt;121,"III",IF(T157&lt;501,"II",IF(T157&lt;4001,"I","")))))</f>
        <v>II</v>
      </c>
      <c r="V157" s="93" t="str">
        <f>+IF(U157=0,"",IF(U157="I","No Aceptable",IF(U157="II","No Aceptable  o Aceptable con control específico",IF(U157="III","Mejorable",IF(U157="IV","Aceptable","")))))</f>
        <v>No Aceptable  o Aceptable con control específico</v>
      </c>
      <c r="W157" s="74">
        <v>2</v>
      </c>
      <c r="X157" s="28" t="s">
        <v>700</v>
      </c>
      <c r="Y157" s="74" t="s">
        <v>678</v>
      </c>
      <c r="Z157" s="74" t="s">
        <v>682</v>
      </c>
      <c r="AA157" s="74" t="s">
        <v>682</v>
      </c>
      <c r="AB157" s="1" t="s">
        <v>708</v>
      </c>
      <c r="AC157" s="1" t="s">
        <v>703</v>
      </c>
      <c r="AD157" s="74" t="s">
        <v>682</v>
      </c>
      <c r="AE157" s="74" t="s">
        <v>704</v>
      </c>
      <c r="AF157" s="74" t="s">
        <v>688</v>
      </c>
      <c r="AG157" s="74" t="s">
        <v>689</v>
      </c>
      <c r="AH157" s="79"/>
    </row>
    <row r="158" spans="2:37" ht="89.25" customHeight="1" x14ac:dyDescent="0.25">
      <c r="B158" s="386"/>
      <c r="C158" s="389"/>
      <c r="D158" s="392"/>
      <c r="E158" s="36" t="s">
        <v>678</v>
      </c>
      <c r="F158" s="73" t="s">
        <v>706</v>
      </c>
      <c r="G158" s="131" t="s">
        <v>729</v>
      </c>
      <c r="H158" s="28" t="s">
        <v>700</v>
      </c>
      <c r="I158" s="74" t="s">
        <v>682</v>
      </c>
      <c r="J158" s="74" t="s">
        <v>682</v>
      </c>
      <c r="K158" s="74" t="s">
        <v>682</v>
      </c>
      <c r="L158" s="28">
        <v>6</v>
      </c>
      <c r="M158" s="74" t="str">
        <f>+IF(L158="","Bajo",IF(L158=2,"Medio",IF(L158=6,"Alto",IF(L158=10,"Muy Alto",""))))</f>
        <v>Alto</v>
      </c>
      <c r="N158" s="28">
        <v>3</v>
      </c>
      <c r="O158" s="74" t="str">
        <f t="shared" si="191"/>
        <v>Frecuente</v>
      </c>
      <c r="P158" s="73">
        <f t="shared" ref="P158:P160" si="239">+IF(L158="",N158,(N158*L158))</f>
        <v>18</v>
      </c>
      <c r="Q158" s="73" t="str">
        <f t="shared" ref="Q158:Q160" si="240">+IF(P158=0,"",IF(P158&lt;5,"Bajo",IF(P158&lt;9,"Medio",IF(P158&lt;21,"Alto",IF(P158&lt;41,"Muy Alto","")))))</f>
        <v>Alto</v>
      </c>
      <c r="R158" s="28">
        <v>25</v>
      </c>
      <c r="S158" s="74" t="str">
        <f t="shared" ref="S158:S159" si="241">+IF(R158=0,"",IF(R158&lt;11,"Leve",IF(R158&lt;26,"Grave",IF(R158&lt;61,"Muy Grave",IF(R158&lt;101,"Muerte","")))))</f>
        <v>Grave</v>
      </c>
      <c r="T158" s="73">
        <f t="shared" ref="T158:T160" si="242">+R158*P158</f>
        <v>450</v>
      </c>
      <c r="U158" s="73" t="str">
        <f t="shared" ref="U158:U160" si="243">+IF(T158=0,"",IF(T158&lt;21,"IV",IF(T158&lt;121,"III",IF(T158&lt;501,"II",IF(T158&lt;4001,"I","")))))</f>
        <v>II</v>
      </c>
      <c r="V158" s="93" t="str">
        <f t="shared" ref="V158" si="244">+IF(U158=0,"",IF(U158="I","No Aceptable",IF(U158="II","No Aceptable  o Aceptable con control específico",IF(U158="III","Aceptable",IF(U158="IV","Aceptable","")))))</f>
        <v>No Aceptable  o Aceptable con control específico</v>
      </c>
      <c r="W158" s="74">
        <v>2</v>
      </c>
      <c r="X158" s="28" t="s">
        <v>700</v>
      </c>
      <c r="Y158" s="74" t="s">
        <v>678</v>
      </c>
      <c r="Z158" s="74" t="s">
        <v>682</v>
      </c>
      <c r="AA158" s="74" t="s">
        <v>682</v>
      </c>
      <c r="AB158" s="1" t="s">
        <v>708</v>
      </c>
      <c r="AC158" s="1" t="s">
        <v>703</v>
      </c>
      <c r="AD158" s="74" t="s">
        <v>682</v>
      </c>
      <c r="AE158" s="74" t="s">
        <v>704</v>
      </c>
      <c r="AF158" s="74" t="s">
        <v>688</v>
      </c>
      <c r="AG158" s="74" t="s">
        <v>689</v>
      </c>
      <c r="AH158" s="79"/>
    </row>
    <row r="159" spans="2:37" ht="89.25" customHeight="1" x14ac:dyDescent="0.25">
      <c r="B159" s="386"/>
      <c r="C159" s="389"/>
      <c r="D159" s="392"/>
      <c r="E159" s="36" t="s">
        <v>678</v>
      </c>
      <c r="F159" s="73" t="s">
        <v>706</v>
      </c>
      <c r="G159" s="1" t="s">
        <v>737</v>
      </c>
      <c r="H159" s="28" t="s">
        <v>700</v>
      </c>
      <c r="I159" s="74" t="s">
        <v>682</v>
      </c>
      <c r="J159" s="74" t="s">
        <v>682</v>
      </c>
      <c r="K159" s="74" t="s">
        <v>682</v>
      </c>
      <c r="L159" s="28">
        <v>2</v>
      </c>
      <c r="M159" s="74" t="str">
        <f t="shared" ref="M159:M160" si="245">+IF(L159="","Bajo",IF(L159=2,"Medio",IF(L159=6,"Alto",IF(L159=10,"Muy Alto",""))))</f>
        <v>Medio</v>
      </c>
      <c r="N159" s="28">
        <v>3</v>
      </c>
      <c r="O159" s="74" t="str">
        <f t="shared" si="191"/>
        <v>Frecuente</v>
      </c>
      <c r="P159" s="73">
        <f t="shared" si="239"/>
        <v>6</v>
      </c>
      <c r="Q159" s="73" t="str">
        <f t="shared" si="240"/>
        <v>Medio</v>
      </c>
      <c r="R159" s="28">
        <v>25</v>
      </c>
      <c r="S159" s="74" t="str">
        <f t="shared" si="241"/>
        <v>Grave</v>
      </c>
      <c r="T159" s="73">
        <f t="shared" si="242"/>
        <v>150</v>
      </c>
      <c r="U159" s="73" t="str">
        <f t="shared" si="243"/>
        <v>II</v>
      </c>
      <c r="V159" s="93" t="str">
        <f t="shared" ref="V159:V160" si="246">+IF(U159=0,"",IF(U159="I","No Aceptable",IF(U159="II","No Aceptable  o Aceptable con control específico",IF(U159="III","Mejorable",IF(U159="IV","Aceptable","")))))</f>
        <v>No Aceptable  o Aceptable con control específico</v>
      </c>
      <c r="W159" s="74">
        <v>2</v>
      </c>
      <c r="X159" s="28" t="s">
        <v>700</v>
      </c>
      <c r="Y159" s="74" t="s">
        <v>678</v>
      </c>
      <c r="Z159" s="74" t="s">
        <v>682</v>
      </c>
      <c r="AA159" s="74" t="s">
        <v>682</v>
      </c>
      <c r="AB159" s="1" t="s">
        <v>711</v>
      </c>
      <c r="AC159" s="1" t="s">
        <v>703</v>
      </c>
      <c r="AD159" s="74" t="s">
        <v>682</v>
      </c>
      <c r="AE159" s="74" t="s">
        <v>704</v>
      </c>
      <c r="AF159" s="74" t="s">
        <v>688</v>
      </c>
      <c r="AG159" s="74" t="s">
        <v>689</v>
      </c>
      <c r="AH159" s="79"/>
    </row>
    <row r="160" spans="2:37" ht="89.25" customHeight="1" thickBot="1" x14ac:dyDescent="0.3">
      <c r="B160" s="387"/>
      <c r="C160" s="390"/>
      <c r="D160" s="393"/>
      <c r="E160" s="36" t="s">
        <v>678</v>
      </c>
      <c r="F160" s="73" t="s">
        <v>713</v>
      </c>
      <c r="G160" s="1" t="s">
        <v>714</v>
      </c>
      <c r="H160" s="28" t="s">
        <v>715</v>
      </c>
      <c r="I160" s="74" t="s">
        <v>682</v>
      </c>
      <c r="J160" s="74" t="s">
        <v>682</v>
      </c>
      <c r="K160" s="74" t="s">
        <v>682</v>
      </c>
      <c r="L160" s="28">
        <v>2</v>
      </c>
      <c r="M160" s="74" t="str">
        <f t="shared" si="245"/>
        <v>Medio</v>
      </c>
      <c r="N160" s="28">
        <v>2</v>
      </c>
      <c r="O160" s="74" t="str">
        <f t="shared" si="191"/>
        <v>Ocasional</v>
      </c>
      <c r="P160" s="73">
        <f t="shared" si="239"/>
        <v>4</v>
      </c>
      <c r="Q160" s="73" t="str">
        <f t="shared" si="240"/>
        <v>Bajo</v>
      </c>
      <c r="R160" s="28">
        <v>25</v>
      </c>
      <c r="S160" s="74" t="str">
        <f>+IF(R160=0,"",IF(R160&lt;11,"Leve",IF(R160&lt;26,"Grave",IF(R160&lt;61,"Muy Grave",IF(R160&lt;101,"Muerte","")))))</f>
        <v>Grave</v>
      </c>
      <c r="T160" s="73">
        <f t="shared" si="242"/>
        <v>100</v>
      </c>
      <c r="U160" s="73" t="str">
        <f t="shared" si="243"/>
        <v>III</v>
      </c>
      <c r="V160" s="93" t="str">
        <f t="shared" si="246"/>
        <v>Mejorable</v>
      </c>
      <c r="W160" s="74">
        <v>2</v>
      </c>
      <c r="X160" s="28" t="s">
        <v>715</v>
      </c>
      <c r="Y160" s="74" t="s">
        <v>678</v>
      </c>
      <c r="Z160" s="74" t="s">
        <v>682</v>
      </c>
      <c r="AA160" s="74" t="s">
        <v>682</v>
      </c>
      <c r="AB160" s="1" t="s">
        <v>716</v>
      </c>
      <c r="AC160" s="1" t="s">
        <v>759</v>
      </c>
      <c r="AD160" s="74" t="s">
        <v>682</v>
      </c>
      <c r="AE160" s="74" t="s">
        <v>760</v>
      </c>
      <c r="AF160" s="74" t="s">
        <v>688</v>
      </c>
      <c r="AG160" s="74" t="s">
        <v>689</v>
      </c>
      <c r="AH160" s="79"/>
    </row>
    <row r="161" spans="5:30" ht="89.25" customHeight="1" x14ac:dyDescent="0.25">
      <c r="E161" s="80"/>
      <c r="F161" s="80"/>
      <c r="G161" s="80"/>
      <c r="L161" s="80"/>
      <c r="M161" s="80"/>
      <c r="N161" s="80"/>
      <c r="O161" s="80"/>
      <c r="P161" s="80"/>
      <c r="Q161" s="80"/>
      <c r="R161" s="80"/>
      <c r="S161" s="80"/>
      <c r="T161" s="80"/>
      <c r="U161" s="80"/>
      <c r="V161" s="80"/>
      <c r="Z161" s="80"/>
      <c r="AA161" s="80"/>
      <c r="AB161" s="80"/>
      <c r="AC161" s="80"/>
      <c r="AD161" s="80"/>
    </row>
  </sheetData>
  <sheetProtection formatCells="0" formatColumns="0" formatRows="0" insertRows="0" deleteRows="0" selectLockedCells="1" sort="0" autoFilter="0"/>
  <autoFilter ref="A10:XEQ156" xr:uid="{00000000-0009-0000-0000-000004000000}">
    <filterColumn colId="11" showButton="0"/>
    <filterColumn colId="13" showButton="0"/>
    <filterColumn colId="15" showButton="0"/>
    <filterColumn colId="17" showButton="0"/>
    <filterColumn colId="19" showButton="0"/>
  </autoFilter>
  <mergeCells count="101">
    <mergeCell ref="B153:B156"/>
    <mergeCell ref="C153:C156"/>
    <mergeCell ref="D153:D156"/>
    <mergeCell ref="B157:B160"/>
    <mergeCell ref="C157:C160"/>
    <mergeCell ref="D157:D160"/>
    <mergeCell ref="B145:B148"/>
    <mergeCell ref="C145:C148"/>
    <mergeCell ref="D145:D148"/>
    <mergeCell ref="B149:B152"/>
    <mergeCell ref="C149:C152"/>
    <mergeCell ref="D149:D152"/>
    <mergeCell ref="B139:B140"/>
    <mergeCell ref="C139:C140"/>
    <mergeCell ref="D139:D140"/>
    <mergeCell ref="B141:B144"/>
    <mergeCell ref="C141:C144"/>
    <mergeCell ref="D141:D144"/>
    <mergeCell ref="B129:B136"/>
    <mergeCell ref="C129:C136"/>
    <mergeCell ref="D129:D136"/>
    <mergeCell ref="B137:B138"/>
    <mergeCell ref="C137:C138"/>
    <mergeCell ref="D137:D138"/>
    <mergeCell ref="B113:B120"/>
    <mergeCell ref="C113:C120"/>
    <mergeCell ref="D113:D120"/>
    <mergeCell ref="B121:B128"/>
    <mergeCell ref="C121:C128"/>
    <mergeCell ref="D121:D128"/>
    <mergeCell ref="B96:B104"/>
    <mergeCell ref="C96:C104"/>
    <mergeCell ref="D96:D104"/>
    <mergeCell ref="B105:B112"/>
    <mergeCell ref="C105:C112"/>
    <mergeCell ref="D105:D112"/>
    <mergeCell ref="B78:B86"/>
    <mergeCell ref="C78:C86"/>
    <mergeCell ref="D78:D86"/>
    <mergeCell ref="B87:B95"/>
    <mergeCell ref="C87:C95"/>
    <mergeCell ref="D87:D95"/>
    <mergeCell ref="B69:B71"/>
    <mergeCell ref="C69:C71"/>
    <mergeCell ref="D69:D71"/>
    <mergeCell ref="B72:B77"/>
    <mergeCell ref="C72:C77"/>
    <mergeCell ref="D72:D77"/>
    <mergeCell ref="B62:B65"/>
    <mergeCell ref="C62:C65"/>
    <mergeCell ref="D62:D65"/>
    <mergeCell ref="B66:B68"/>
    <mergeCell ref="C66:C68"/>
    <mergeCell ref="D66:D68"/>
    <mergeCell ref="B48:B53"/>
    <mergeCell ref="C48:C53"/>
    <mergeCell ref="D48:D53"/>
    <mergeCell ref="B54:B61"/>
    <mergeCell ref="C54:C61"/>
    <mergeCell ref="D54:D61"/>
    <mergeCell ref="B44:B47"/>
    <mergeCell ref="C44:C47"/>
    <mergeCell ref="D44:D47"/>
    <mergeCell ref="B25:B31"/>
    <mergeCell ref="C25:C31"/>
    <mergeCell ref="D25:D31"/>
    <mergeCell ref="B32:B33"/>
    <mergeCell ref="C32:C33"/>
    <mergeCell ref="D32:D33"/>
    <mergeCell ref="B11:B17"/>
    <mergeCell ref="C11:C17"/>
    <mergeCell ref="D11:D17"/>
    <mergeCell ref="B18:B24"/>
    <mergeCell ref="C18:C24"/>
    <mergeCell ref="D18:D24"/>
    <mergeCell ref="I7:K9"/>
    <mergeCell ref="L7:U9"/>
    <mergeCell ref="B34:B43"/>
    <mergeCell ref="C34:C43"/>
    <mergeCell ref="D34:D43"/>
    <mergeCell ref="B2:D5"/>
    <mergeCell ref="E2:AF3"/>
    <mergeCell ref="AG2:AH3"/>
    <mergeCell ref="E4:AF5"/>
    <mergeCell ref="AG4:AH4"/>
    <mergeCell ref="AG5:AH5"/>
    <mergeCell ref="V7:V10"/>
    <mergeCell ref="W7:Y9"/>
    <mergeCell ref="Z7:AD9"/>
    <mergeCell ref="AE7:AH9"/>
    <mergeCell ref="L10:M10"/>
    <mergeCell ref="N10:O10"/>
    <mergeCell ref="P10:Q10"/>
    <mergeCell ref="R10:S10"/>
    <mergeCell ref="B7:B10"/>
    <mergeCell ref="C7:C10"/>
    <mergeCell ref="D7:D10"/>
    <mergeCell ref="E7:E10"/>
    <mergeCell ref="F7:G9"/>
    <mergeCell ref="H7:H10"/>
    <mergeCell ref="T10:U10"/>
  </mergeCells>
  <conditionalFormatting sqref="V67 U11:U153">
    <cfRule type="cellIs" dxfId="94" priority="91" stopIfTrue="1" operator="equal">
      <formula>"IV"</formula>
    </cfRule>
    <cfRule type="cellIs" dxfId="93" priority="92" stopIfTrue="1" operator="equal">
      <formula>"III"</formula>
    </cfRule>
    <cfRule type="cellIs" dxfId="92" priority="93" stopIfTrue="1" operator="equal">
      <formula>"II"</formula>
    </cfRule>
    <cfRule type="cellIs" dxfId="91" priority="94" stopIfTrue="1" operator="equal">
      <formula>"I"</formula>
    </cfRule>
  </conditionalFormatting>
  <conditionalFormatting sqref="V11:V25 W67 V27:V146 V148:V153">
    <cfRule type="cellIs" dxfId="90" priority="85" operator="equal">
      <formula>"Mejorable"</formula>
    </cfRule>
    <cfRule type="cellIs" dxfId="89" priority="89" stopIfTrue="1" operator="equal">
      <formula>"No Aceptable"</formula>
    </cfRule>
    <cfRule type="cellIs" dxfId="88" priority="90" stopIfTrue="1" operator="equal">
      <formula>"Aceptable"</formula>
    </cfRule>
  </conditionalFormatting>
  <conditionalFormatting sqref="W67 V11:V146 V148:V153">
    <cfRule type="cellIs" dxfId="87" priority="88" operator="equal">
      <formula>"No Aceptable  o Aceptable con control específico"</formula>
    </cfRule>
  </conditionalFormatting>
  <conditionalFormatting sqref="V26">
    <cfRule type="cellIs" dxfId="86" priority="86" stopIfTrue="1" operator="equal">
      <formula>"No Aceptable"</formula>
    </cfRule>
    <cfRule type="cellIs" dxfId="85" priority="87" stopIfTrue="1" operator="equal">
      <formula>"Aceptable"</formula>
    </cfRule>
    <cfRule type="cellIs" dxfId="84" priority="95" operator="equal">
      <formula>"Mejorable"</formula>
    </cfRule>
  </conditionalFormatting>
  <conditionalFormatting sqref="U154:U156">
    <cfRule type="cellIs" dxfId="83" priority="81" stopIfTrue="1" operator="equal">
      <formula>"IV"</formula>
    </cfRule>
    <cfRule type="cellIs" dxfId="82" priority="82" stopIfTrue="1" operator="equal">
      <formula>"III"</formula>
    </cfRule>
    <cfRule type="cellIs" dxfId="81" priority="83" stopIfTrue="1" operator="equal">
      <formula>"II"</formula>
    </cfRule>
    <cfRule type="cellIs" dxfId="80" priority="84" stopIfTrue="1" operator="equal">
      <formula>"I"</formula>
    </cfRule>
  </conditionalFormatting>
  <conditionalFormatting sqref="V154:V156">
    <cfRule type="cellIs" dxfId="79" priority="77" operator="equal">
      <formula>"Mejorable"</formula>
    </cfRule>
    <cfRule type="cellIs" dxfId="78" priority="79" stopIfTrue="1" operator="equal">
      <formula>"No Aceptable"</formula>
    </cfRule>
    <cfRule type="cellIs" dxfId="77" priority="80" stopIfTrue="1" operator="equal">
      <formula>"Aceptable"</formula>
    </cfRule>
  </conditionalFormatting>
  <conditionalFormatting sqref="V154:V156">
    <cfRule type="cellIs" dxfId="76" priority="78" operator="equal">
      <formula>"No Aceptable  o Aceptable con control específico"</formula>
    </cfRule>
  </conditionalFormatting>
  <conditionalFormatting sqref="V155">
    <cfRule type="cellIs" dxfId="75" priority="74"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155">
    <cfRule type="cellIs" dxfId="72" priority="73" operator="equal">
      <formula>"No Aceptable  o Aceptable con control específico"</formula>
    </cfRule>
  </conditionalFormatting>
  <conditionalFormatting sqref="V156">
    <cfRule type="cellIs" dxfId="71" priority="70" operator="equal">
      <formula>"Mejorable"</formula>
    </cfRule>
    <cfRule type="cellIs" dxfId="70" priority="71" stopIfTrue="1" operator="equal">
      <formula>"No Aceptable"</formula>
    </cfRule>
    <cfRule type="cellIs" dxfId="69" priority="72" stopIfTrue="1" operator="equal">
      <formula>"Aceptable"</formula>
    </cfRule>
  </conditionalFormatting>
  <conditionalFormatting sqref="V156">
    <cfRule type="cellIs" dxfId="68" priority="69" operator="equal">
      <formula>"No Aceptable  o Aceptable con control específico"</formula>
    </cfRule>
  </conditionalFormatting>
  <conditionalFormatting sqref="U153">
    <cfRule type="cellIs" dxfId="67" priority="65" stopIfTrue="1" operator="equal">
      <formula>"IV"</formula>
    </cfRule>
    <cfRule type="cellIs" dxfId="66" priority="66" stopIfTrue="1" operator="equal">
      <formula>"III"</formula>
    </cfRule>
    <cfRule type="cellIs" dxfId="65" priority="67" stopIfTrue="1" operator="equal">
      <formula>"II"</formula>
    </cfRule>
    <cfRule type="cellIs" dxfId="64" priority="68" stopIfTrue="1" operator="equal">
      <formula>"I"</formula>
    </cfRule>
  </conditionalFormatting>
  <conditionalFormatting sqref="V153">
    <cfRule type="cellIs" dxfId="63" priority="62" operator="equal">
      <formula>"Mejorable"</formula>
    </cfRule>
    <cfRule type="cellIs" dxfId="62" priority="63" stopIfTrue="1" operator="equal">
      <formula>"No Aceptable"</formula>
    </cfRule>
    <cfRule type="cellIs" dxfId="61" priority="64" stopIfTrue="1" operator="equal">
      <formula>"Aceptable"</formula>
    </cfRule>
  </conditionalFormatting>
  <conditionalFormatting sqref="V153">
    <cfRule type="cellIs" dxfId="60" priority="61" operator="equal">
      <formula>"No Aceptable  o Aceptable con control específico"</formula>
    </cfRule>
  </conditionalFormatting>
  <conditionalFormatting sqref="U153">
    <cfRule type="cellIs" dxfId="59" priority="57" stopIfTrue="1" operator="equal">
      <formula>"IV"</formula>
    </cfRule>
    <cfRule type="cellIs" dxfId="58" priority="58" stopIfTrue="1" operator="equal">
      <formula>"III"</formula>
    </cfRule>
    <cfRule type="cellIs" dxfId="57" priority="59" stopIfTrue="1" operator="equal">
      <formula>"II"</formula>
    </cfRule>
    <cfRule type="cellIs" dxfId="56" priority="60" stopIfTrue="1" operator="equal">
      <formula>"I"</formula>
    </cfRule>
  </conditionalFormatting>
  <conditionalFormatting sqref="V153">
    <cfRule type="cellIs" dxfId="55" priority="54" operator="equal">
      <formula>"Mejorable"</formula>
    </cfRule>
    <cfRule type="cellIs" dxfId="54" priority="55" stopIfTrue="1" operator="equal">
      <formula>"No Aceptable"</formula>
    </cfRule>
    <cfRule type="cellIs" dxfId="53" priority="56" stopIfTrue="1" operator="equal">
      <formula>"Aceptable"</formula>
    </cfRule>
  </conditionalFormatting>
  <conditionalFormatting sqref="V153">
    <cfRule type="cellIs" dxfId="52" priority="53" operator="equal">
      <formula>"No Aceptable  o Aceptable con control específico"</formula>
    </cfRule>
  </conditionalFormatting>
  <conditionalFormatting sqref="U153">
    <cfRule type="cellIs" dxfId="51" priority="49" stopIfTrue="1" operator="equal">
      <formula>"IV"</formula>
    </cfRule>
    <cfRule type="cellIs" dxfId="50" priority="50" stopIfTrue="1" operator="equal">
      <formula>"III"</formula>
    </cfRule>
    <cfRule type="cellIs" dxfId="49" priority="51" stopIfTrue="1" operator="equal">
      <formula>"II"</formula>
    </cfRule>
    <cfRule type="cellIs" dxfId="48" priority="52" stopIfTrue="1" operator="equal">
      <formula>"I"</formula>
    </cfRule>
  </conditionalFormatting>
  <conditionalFormatting sqref="V153">
    <cfRule type="cellIs" dxfId="47" priority="46" operator="equal">
      <formula>"Mejorable"</formula>
    </cfRule>
    <cfRule type="cellIs" dxfId="46" priority="47" stopIfTrue="1" operator="equal">
      <formula>"No Aceptable"</formula>
    </cfRule>
    <cfRule type="cellIs" dxfId="45" priority="48" stopIfTrue="1" operator="equal">
      <formula>"Aceptable"</formula>
    </cfRule>
  </conditionalFormatting>
  <conditionalFormatting sqref="V153">
    <cfRule type="cellIs" dxfId="44" priority="45" operator="equal">
      <formula>"No Aceptable  o Aceptable con control específico"</formula>
    </cfRule>
  </conditionalFormatting>
  <conditionalFormatting sqref="U153">
    <cfRule type="cellIs" dxfId="43" priority="41" stopIfTrue="1" operator="equal">
      <formula>"IV"</formula>
    </cfRule>
    <cfRule type="cellIs" dxfId="42" priority="42" stopIfTrue="1" operator="equal">
      <formula>"III"</formula>
    </cfRule>
    <cfRule type="cellIs" dxfId="41" priority="43" stopIfTrue="1" operator="equal">
      <formula>"II"</formula>
    </cfRule>
    <cfRule type="cellIs" dxfId="40" priority="44" stopIfTrue="1" operator="equal">
      <formula>"I"</formula>
    </cfRule>
  </conditionalFormatting>
  <conditionalFormatting sqref="V153">
    <cfRule type="cellIs" dxfId="39" priority="38" operator="equal">
      <formula>"Mejorable"</formula>
    </cfRule>
    <cfRule type="cellIs" dxfId="38" priority="39" stopIfTrue="1" operator="equal">
      <formula>"No Aceptable"</formula>
    </cfRule>
    <cfRule type="cellIs" dxfId="37" priority="40" stopIfTrue="1" operator="equal">
      <formula>"Aceptable"</formula>
    </cfRule>
  </conditionalFormatting>
  <conditionalFormatting sqref="V153">
    <cfRule type="cellIs" dxfId="36" priority="37" operator="equal">
      <formula>"No Aceptable  o Aceptable con control específico"</formula>
    </cfRule>
  </conditionalFormatting>
  <conditionalFormatting sqref="V153">
    <cfRule type="cellIs" dxfId="35" priority="34"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53">
    <cfRule type="cellIs" dxfId="32" priority="33" operator="equal">
      <formula>"No Aceptable  o Aceptable con control específico"</formula>
    </cfRule>
  </conditionalFormatting>
  <conditionalFormatting sqref="V154">
    <cfRule type="cellIs" dxfId="31" priority="30" operator="equal">
      <formula>"Mejorable"</formula>
    </cfRule>
    <cfRule type="cellIs" dxfId="30" priority="31" stopIfTrue="1" operator="equal">
      <formula>"No Aceptable"</formula>
    </cfRule>
    <cfRule type="cellIs" dxfId="29" priority="32" stopIfTrue="1" operator="equal">
      <formula>"Aceptable"</formula>
    </cfRule>
  </conditionalFormatting>
  <conditionalFormatting sqref="V154">
    <cfRule type="cellIs" dxfId="28" priority="29" operator="equal">
      <formula>"No Aceptable  o Aceptable con control específico"</formula>
    </cfRule>
  </conditionalFormatting>
  <conditionalFormatting sqref="Y77">
    <cfRule type="cellIs" dxfId="27" priority="25" stopIfTrue="1" operator="equal">
      <formula>"IV"</formula>
    </cfRule>
    <cfRule type="cellIs" dxfId="26" priority="26" stopIfTrue="1" operator="equal">
      <formula>"III"</formula>
    </cfRule>
    <cfRule type="cellIs" dxfId="25" priority="27" stopIfTrue="1" operator="equal">
      <formula>"II"</formula>
    </cfRule>
    <cfRule type="cellIs" dxfId="24" priority="28" stopIfTrue="1" operator="equal">
      <formula>"I"</formula>
    </cfRule>
  </conditionalFormatting>
  <conditionalFormatting sqref="Z77">
    <cfRule type="cellIs" dxfId="23" priority="22" operator="equal">
      <formula>"Mejorable"</formula>
    </cfRule>
    <cfRule type="cellIs" dxfId="22" priority="23" stopIfTrue="1" operator="equal">
      <formula>"No Aceptable"</formula>
    </cfRule>
    <cfRule type="cellIs" dxfId="21" priority="24" stopIfTrue="1" operator="equal">
      <formula>"Aceptable"</formula>
    </cfRule>
  </conditionalFormatting>
  <conditionalFormatting sqref="Z77">
    <cfRule type="cellIs" dxfId="20" priority="21" operator="equal">
      <formula>"No Aceptable  o Aceptable con control específico"</formula>
    </cfRule>
  </conditionalFormatting>
  <conditionalFormatting sqref="U77">
    <cfRule type="cellIs" dxfId="19" priority="17" stopIfTrue="1" operator="equal">
      <formula>"IV"</formula>
    </cfRule>
    <cfRule type="cellIs" dxfId="18" priority="18" stopIfTrue="1" operator="equal">
      <formula>"III"</formula>
    </cfRule>
    <cfRule type="cellIs" dxfId="17" priority="19" stopIfTrue="1" operator="equal">
      <formula>"II"</formula>
    </cfRule>
    <cfRule type="cellIs" dxfId="16" priority="20" stopIfTrue="1" operator="equal">
      <formula>"I"</formula>
    </cfRule>
  </conditionalFormatting>
  <conditionalFormatting sqref="V77">
    <cfRule type="cellIs" dxfId="15" priority="14" operator="equal">
      <formula>"Mejorable"</formula>
    </cfRule>
    <cfRule type="cellIs" dxfId="14" priority="15" stopIfTrue="1" operator="equal">
      <formula>"No Aceptable"</formula>
    </cfRule>
    <cfRule type="cellIs" dxfId="13" priority="16" stopIfTrue="1" operator="equal">
      <formula>"Aceptable"</formula>
    </cfRule>
  </conditionalFormatting>
  <conditionalFormatting sqref="V77">
    <cfRule type="cellIs" dxfId="12" priority="13" operator="equal">
      <formula>"No Aceptable  o Aceptable con control específico"</formula>
    </cfRule>
  </conditionalFormatting>
  <conditionalFormatting sqref="V147">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47">
    <cfRule type="cellIs" dxfId="8" priority="10" operator="equal">
      <formula>"No Aceptable  o Aceptable con control específico"</formula>
    </cfRule>
  </conditionalFormatting>
  <conditionalFormatting sqref="U157:U160">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V157:V160">
    <cfRule type="cellIs" dxfId="3" priority="1" operator="equal">
      <formula>"Mejorable"</formula>
    </cfRule>
    <cfRule type="cellIs" dxfId="2" priority="3" stopIfTrue="1" operator="equal">
      <formula>"No Aceptable"</formula>
    </cfRule>
    <cfRule type="cellIs" dxfId="1" priority="4" stopIfTrue="1" operator="equal">
      <formula>"Aceptable"</formula>
    </cfRule>
  </conditionalFormatting>
  <conditionalFormatting sqref="V157:V160">
    <cfRule type="cellIs" dxfId="0" priority="2" operator="equal">
      <formula>"No Aceptable  o Aceptable con control específico"</formula>
    </cfRule>
  </conditionalFormatting>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3" max="45" man="1"/>
    <brk id="53" max="45" man="1"/>
    <brk id="77" max="45" man="1"/>
    <brk id="111" max="45" man="1"/>
    <brk id="140" max="45" man="1"/>
  </rowBreaks>
  <colBreaks count="1" manualBreakCount="1">
    <brk id="37" max="18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Inicio</vt:lpstr>
      <vt:lpstr>1. Mapa Riesgos Institucional</vt:lpstr>
      <vt:lpstr>2. Matriz Riesgos Corrupción</vt:lpstr>
      <vt:lpstr>3.Riesgos_Seguridad </vt:lpstr>
      <vt:lpstr>4.Matriz Peligros</vt:lpstr>
      <vt:lpstr>'1. Mapa Riesgos Institucional'!Área_de_impresión</vt:lpstr>
      <vt:lpstr>'4.Matriz Peligros'!Área_de_impresión</vt:lpstr>
      <vt:lpstr>'1. Mapa Riesgos Institucional'!oo</vt:lpstr>
      <vt:lpstr>'1. Mapa Riesgos Institucional'!p</vt:lpstr>
      <vt:lpstr>'2. Matriz Riesgos Corrupción'!p</vt:lpstr>
      <vt:lpstr>'1. Mapa Riesgos Institucional'!Print_Area</vt:lpstr>
      <vt:lpstr>'2. Matriz Riesgos Corrupción'!Print_Area</vt:lpstr>
      <vt:lpstr>'4.Matriz Peligros'!Print_Area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Yusef Rojas Diaz" &lt;magda.rojas@insor.gov.co&gt;</dc:creator>
  <cp:lastModifiedBy>Magda Yusef Rojas Diaz</cp:lastModifiedBy>
  <cp:lastPrinted>2019-05-07T20:26:39Z</cp:lastPrinted>
  <dcterms:created xsi:type="dcterms:W3CDTF">2019-05-06T19:13:40Z</dcterms:created>
  <dcterms:modified xsi:type="dcterms:W3CDTF">2020-09-22T03:37:54Z</dcterms:modified>
</cp:coreProperties>
</file>